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2105" windowHeight="11190" firstSheet="6" activeTab="6"/>
  </bookViews>
  <sheets>
    <sheet name="OPTIMIST" sheetId="16" r:id="rId1"/>
    <sheet name="LASER 4.7 BOYSS" sheetId="21" r:id="rId2"/>
    <sheet name="LASER 4.7 GIRLSS" sheetId="22" r:id="rId3"/>
    <sheet name="RS.one- BOYS" sheetId="6" r:id="rId4"/>
    <sheet name="ILCA 6 (Open)" sheetId="33" state="hidden" r:id="rId5"/>
    <sheet name="RS.one- GIRLS" sheetId="14" r:id="rId6"/>
    <sheet name="29ER" sheetId="34" r:id="rId7"/>
    <sheet name="420 (BOYS)" sheetId="35" r:id="rId8"/>
    <sheet name="420 MIX" sheetId="36" r:id="rId9"/>
  </sheets>
  <definedNames>
    <definedName name="_xlnm._FilterDatabase" localSheetId="6" hidden="1">'29ER'!$A$3:$Y$3</definedName>
    <definedName name="_xlnm._FilterDatabase" localSheetId="7" hidden="1">'420 (BOYS)'!$A$3:$P$3</definedName>
    <definedName name="_xlnm._FilterDatabase" localSheetId="8" hidden="1">'420 MIX'!$A$3:$AD$3</definedName>
    <definedName name="_xlnm._FilterDatabase" localSheetId="1" hidden="1">'LASER 4.7 BOYSS'!$A$3:$AO$37</definedName>
    <definedName name="_xlnm._FilterDatabase" localSheetId="2" hidden="1">'LASER 4.7 GIRLSS'!$A$3:$AO$12</definedName>
    <definedName name="_xlnm._FilterDatabase" localSheetId="0" hidden="1">OPTIMIST!$A$3:$AO$89</definedName>
    <definedName name="_xlnm._FilterDatabase" localSheetId="3" hidden="1">'RS.one- BOYS'!$A$3:$T$3</definedName>
    <definedName name="_xlnm._FilterDatabase" localSheetId="5" hidden="1">'RS.one- GIRLS'!$A$2:$I$3</definedName>
    <definedName name="_xlnm.Print_Area" localSheetId="7">'420 (BOYS)'!$A$1:$P$6</definedName>
    <definedName name="_xlnm.Print_Area" localSheetId="8">'420 MIX'!$A$1:$AD$17</definedName>
    <definedName name="_xlnm.Print_Area" localSheetId="1">'LASER 4.7 BOYSS'!$A$1:$AO$37</definedName>
    <definedName name="_xlnm.Print_Area" localSheetId="2">'LASER 4.7 GIRLSS'!$A$1:$AO$14</definedName>
    <definedName name="_xlnm.Print_Area" localSheetId="0">OPTIMIST!$A$1:$AO$89</definedName>
    <definedName name="_xlnm.Print_Area" localSheetId="3">'RS.one- BOYS'!$A$1:$T$7</definedName>
    <definedName name="_xlnm.Print_Area" localSheetId="5">'RS.one- GIRLS'!$A$1:$I$6</definedName>
  </definedNames>
  <calcPr calcId="152511"/>
</workbook>
</file>

<file path=xl/calcChain.xml><?xml version="1.0" encoding="utf-8"?>
<calcChain xmlns="http://schemas.openxmlformats.org/spreadsheetml/2006/main">
  <c r="X44" i="16" l="1"/>
  <c r="X8" i="34" l="1"/>
  <c r="S8" i="34"/>
  <c r="M8" i="34"/>
  <c r="N8" i="34" s="1"/>
  <c r="H8" i="34"/>
  <c r="I8" i="34" s="1"/>
  <c r="Y8" i="34" s="1"/>
  <c r="R5" i="6" l="1"/>
  <c r="R6" i="6"/>
  <c r="R4" i="6"/>
  <c r="S4" i="6" s="1"/>
  <c r="AI84" i="16"/>
  <c r="AI78" i="16"/>
  <c r="AI73" i="16"/>
  <c r="AI68" i="16"/>
  <c r="AI61" i="16"/>
  <c r="AI54" i="16"/>
  <c r="AI47" i="16"/>
  <c r="AI42" i="16"/>
  <c r="AI34" i="16"/>
  <c r="AI31" i="16"/>
  <c r="AD84" i="16"/>
  <c r="Y84" i="16"/>
  <c r="T84" i="16"/>
  <c r="O84" i="16"/>
  <c r="J84" i="16"/>
  <c r="AD78" i="16"/>
  <c r="Y78" i="16"/>
  <c r="T78" i="16"/>
  <c r="O78" i="16"/>
  <c r="J78" i="16"/>
  <c r="AD73" i="16"/>
  <c r="Y73" i="16"/>
  <c r="T73" i="16"/>
  <c r="O73" i="16"/>
  <c r="J73" i="16"/>
  <c r="AD68" i="16"/>
  <c r="Y68" i="16"/>
  <c r="T68" i="16"/>
  <c r="O68" i="16"/>
  <c r="J68" i="16"/>
  <c r="AD61" i="16"/>
  <c r="Y61" i="16"/>
  <c r="T61" i="16"/>
  <c r="O61" i="16"/>
  <c r="J61" i="16"/>
  <c r="AD54" i="16"/>
  <c r="Y54" i="16"/>
  <c r="T54" i="16"/>
  <c r="O54" i="16"/>
  <c r="J54" i="16"/>
  <c r="AD47" i="16"/>
  <c r="Y47" i="16"/>
  <c r="T47" i="16"/>
  <c r="O47" i="16"/>
  <c r="J47" i="16"/>
  <c r="AD42" i="16"/>
  <c r="Y42" i="16"/>
  <c r="T42" i="16"/>
  <c r="O42" i="16"/>
  <c r="J42" i="16"/>
  <c r="AD34" i="16"/>
  <c r="Y34" i="16"/>
  <c r="T34" i="16"/>
  <c r="O34" i="16"/>
  <c r="J34" i="16"/>
  <c r="AD31" i="16"/>
  <c r="Y31" i="16"/>
  <c r="T31" i="16"/>
  <c r="O31" i="16"/>
  <c r="J31" i="16"/>
  <c r="AM84" i="16"/>
  <c r="AN84" i="16" s="1"/>
  <c r="AM78" i="16"/>
  <c r="AN78" i="16" s="1"/>
  <c r="AM73" i="16"/>
  <c r="AN73" i="16" s="1"/>
  <c r="AM68" i="16"/>
  <c r="AN68" i="16" s="1"/>
  <c r="AM61" i="16"/>
  <c r="AN61" i="16" s="1"/>
  <c r="AM54" i="16"/>
  <c r="AN54" i="16" s="1"/>
  <c r="AM47" i="16"/>
  <c r="AN47" i="16" s="1"/>
  <c r="AM42" i="16"/>
  <c r="AN42" i="16" s="1"/>
  <c r="AM34" i="16"/>
  <c r="AN34" i="16" s="1"/>
  <c r="AM31" i="16"/>
  <c r="AN31" i="16" s="1"/>
  <c r="AN33" i="16"/>
  <c r="AN43" i="16"/>
  <c r="AN64" i="16"/>
  <c r="AN80" i="16"/>
  <c r="AN81" i="16"/>
  <c r="AN63" i="16"/>
  <c r="AM7" i="16"/>
  <c r="AN7" i="16" s="1"/>
  <c r="AM6" i="16"/>
  <c r="AN6" i="16" s="1"/>
  <c r="AM8" i="16"/>
  <c r="AN8" i="16" s="1"/>
  <c r="AM9" i="16"/>
  <c r="AN9" i="16" s="1"/>
  <c r="AM4" i="16"/>
  <c r="AN4" i="16" s="1"/>
  <c r="AM12" i="16"/>
  <c r="AN12" i="16" s="1"/>
  <c r="AM11" i="16"/>
  <c r="AN11" i="16" s="1"/>
  <c r="AM10" i="16"/>
  <c r="AN10" i="16" s="1"/>
  <c r="AM17" i="16"/>
  <c r="AN17" i="16" s="1"/>
  <c r="AM13" i="16"/>
  <c r="AN13" i="16" s="1"/>
  <c r="AM19" i="16"/>
  <c r="AN19" i="16" s="1"/>
  <c r="AN24" i="16"/>
  <c r="AM14" i="16"/>
  <c r="AN14" i="16" s="1"/>
  <c r="AM15" i="16"/>
  <c r="AN15" i="16" s="1"/>
  <c r="AM23" i="16"/>
  <c r="AN23" i="16" s="1"/>
  <c r="AM16" i="16"/>
  <c r="AN16" i="16" s="1"/>
  <c r="AM21" i="16"/>
  <c r="AN21" i="16" s="1"/>
  <c r="AM18" i="16"/>
  <c r="AN18" i="16" s="1"/>
  <c r="AM25" i="16"/>
  <c r="AN25" i="16" s="1"/>
  <c r="AN27" i="16"/>
  <c r="AN28" i="16"/>
  <c r="AM20" i="16"/>
  <c r="AN20" i="16" s="1"/>
  <c r="AN29" i="16"/>
  <c r="AM26" i="16"/>
  <c r="AN26" i="16" s="1"/>
  <c r="AN32" i="16"/>
  <c r="AM22" i="16"/>
  <c r="AN22" i="16" s="1"/>
  <c r="AM30" i="16"/>
  <c r="AN30" i="16" s="1"/>
  <c r="AN36" i="16"/>
  <c r="AN38" i="16"/>
  <c r="AM35" i="16"/>
  <c r="AN35" i="16" s="1"/>
  <c r="AN41" i="16"/>
  <c r="AN45" i="16"/>
  <c r="AN46" i="16"/>
  <c r="AN48" i="16"/>
  <c r="AN49" i="16"/>
  <c r="AN50" i="16"/>
  <c r="AN51" i="16"/>
  <c r="AN53" i="16"/>
  <c r="AN55" i="16"/>
  <c r="AM40" i="16"/>
  <c r="AN40" i="16" s="1"/>
  <c r="AN56" i="16"/>
  <c r="AN57" i="16"/>
  <c r="AN58" i="16"/>
  <c r="AN59" i="16"/>
  <c r="AM39" i="16"/>
  <c r="AN39" i="16" s="1"/>
  <c r="AM52" i="16"/>
  <c r="AN52" i="16" s="1"/>
  <c r="AN60" i="16"/>
  <c r="AN62" i="16"/>
  <c r="AM44" i="16"/>
  <c r="AN44" i="16" s="1"/>
  <c r="AM37" i="16"/>
  <c r="AN37" i="16" s="1"/>
  <c r="AN65" i="16"/>
  <c r="AN66" i="16"/>
  <c r="AN67" i="16"/>
  <c r="AN69" i="16"/>
  <c r="AN70" i="16"/>
  <c r="AN71" i="16"/>
  <c r="AN72" i="16"/>
  <c r="AN74" i="16"/>
  <c r="AN75" i="16"/>
  <c r="AN77" i="16"/>
  <c r="AN79" i="16"/>
  <c r="AN82" i="16"/>
  <c r="AN83" i="16"/>
  <c r="AN85" i="16"/>
  <c r="AN86" i="16"/>
  <c r="AN87" i="16"/>
  <c r="AN88" i="16"/>
  <c r="AN89" i="16"/>
  <c r="AN76" i="16"/>
  <c r="AM5" i="16"/>
  <c r="AN5" i="16" s="1"/>
  <c r="AD76" i="16"/>
  <c r="Y76" i="16"/>
  <c r="T76" i="16"/>
  <c r="O76" i="16"/>
  <c r="AD63" i="16"/>
  <c r="Y63" i="16"/>
  <c r="T63" i="16"/>
  <c r="O63" i="16"/>
  <c r="J76" i="16"/>
  <c r="J63" i="16"/>
  <c r="AN7" i="22"/>
  <c r="AM5" i="22"/>
  <c r="AN5" i="22" s="1"/>
  <c r="AM6" i="22"/>
  <c r="AN6" i="22" s="1"/>
  <c r="AM8" i="22"/>
  <c r="AN8" i="22" s="1"/>
  <c r="AM9" i="22"/>
  <c r="AN9" i="22" s="1"/>
  <c r="AN11" i="22"/>
  <c r="AN12" i="22"/>
  <c r="AM10" i="22"/>
  <c r="AN10" i="22" s="1"/>
  <c r="AN13" i="22"/>
  <c r="AN14" i="22"/>
  <c r="AN4" i="22"/>
  <c r="AI32" i="21"/>
  <c r="AD32" i="21"/>
  <c r="AI29" i="21"/>
  <c r="AD29" i="21"/>
  <c r="AI28" i="21"/>
  <c r="AD28" i="21"/>
  <c r="AI21" i="21"/>
  <c r="AD21" i="21"/>
  <c r="AI18" i="21"/>
  <c r="AD18" i="21"/>
  <c r="Y32" i="21"/>
  <c r="Y29" i="21"/>
  <c r="Y28" i="21"/>
  <c r="Y21" i="21"/>
  <c r="Y18" i="21"/>
  <c r="T32" i="21"/>
  <c r="T29" i="21"/>
  <c r="T28" i="21"/>
  <c r="T21" i="21"/>
  <c r="T18" i="21"/>
  <c r="O32" i="21"/>
  <c r="J32" i="21"/>
  <c r="O29" i="21"/>
  <c r="J29" i="21"/>
  <c r="O28" i="21"/>
  <c r="J28" i="21"/>
  <c r="O21" i="21"/>
  <c r="J21" i="21"/>
  <c r="O18" i="21"/>
  <c r="J18" i="21"/>
  <c r="AO18" i="21" s="1"/>
  <c r="AM32" i="21"/>
  <c r="AN32" i="21" s="1"/>
  <c r="AM29" i="21"/>
  <c r="AN29" i="21" s="1"/>
  <c r="AM28" i="21"/>
  <c r="AN28" i="21" s="1"/>
  <c r="AM21" i="21"/>
  <c r="AN21" i="21" s="1"/>
  <c r="AM18" i="21"/>
  <c r="AN18" i="21" s="1"/>
  <c r="AM5" i="21"/>
  <c r="AN5" i="21" s="1"/>
  <c r="AM6" i="21"/>
  <c r="AN6" i="21" s="1"/>
  <c r="AM7" i="21"/>
  <c r="AN7" i="21" s="1"/>
  <c r="AM9" i="21"/>
  <c r="AN9" i="21" s="1"/>
  <c r="AM8" i="21"/>
  <c r="AN8" i="21" s="1"/>
  <c r="AM10" i="21"/>
  <c r="AN10" i="21" s="1"/>
  <c r="AM11" i="21"/>
  <c r="AN11" i="21" s="1"/>
  <c r="AN15" i="21"/>
  <c r="AM12" i="21"/>
  <c r="AN12" i="21" s="1"/>
  <c r="AM13" i="21"/>
  <c r="AN13" i="21" s="1"/>
  <c r="AN16" i="21"/>
  <c r="AN17" i="21"/>
  <c r="AM14" i="21"/>
  <c r="AN14" i="21" s="1"/>
  <c r="AM19" i="21"/>
  <c r="AN19" i="21" s="1"/>
  <c r="AN24" i="21"/>
  <c r="AN25" i="21"/>
  <c r="AM20" i="21"/>
  <c r="AN20" i="21" s="1"/>
  <c r="AM22" i="21"/>
  <c r="AN22" i="21" s="1"/>
  <c r="AN26" i="21"/>
  <c r="AM23" i="21"/>
  <c r="AN23" i="21" s="1"/>
  <c r="AM27" i="21"/>
  <c r="AN27" i="21" s="1"/>
  <c r="AN30" i="21"/>
  <c r="AN33" i="21"/>
  <c r="AN34" i="21"/>
  <c r="AN35" i="21"/>
  <c r="AN36" i="21"/>
  <c r="AN37" i="21"/>
  <c r="AM4" i="21"/>
  <c r="AN4" i="21" s="1"/>
  <c r="AN31" i="21"/>
  <c r="AO42" i="16" l="1"/>
  <c r="AO47" i="16"/>
  <c r="AO84" i="16"/>
  <c r="AO34" i="16"/>
  <c r="AO78" i="16"/>
  <c r="AO73" i="16"/>
  <c r="AO31" i="16"/>
  <c r="AO68" i="16"/>
  <c r="AO54" i="16"/>
  <c r="AO61" i="16"/>
  <c r="AO21" i="21"/>
  <c r="AO32" i="21"/>
  <c r="AO28" i="21"/>
  <c r="AO29" i="21"/>
  <c r="AB10" i="36"/>
  <c r="AC10" i="36" s="1"/>
  <c r="X10" i="36"/>
  <c r="S10" i="36"/>
  <c r="N10" i="36"/>
  <c r="I10" i="36"/>
  <c r="AB6" i="36"/>
  <c r="AC6" i="36" s="1"/>
  <c r="X6" i="36"/>
  <c r="S6" i="36"/>
  <c r="I6" i="36"/>
  <c r="N6" i="36"/>
  <c r="AD6" i="36" s="1"/>
  <c r="AC5" i="36"/>
  <c r="AC7" i="36"/>
  <c r="AC8" i="36"/>
  <c r="AC9" i="36"/>
  <c r="AC11" i="36"/>
  <c r="AC12" i="36"/>
  <c r="AC13" i="36"/>
  <c r="AC14" i="36"/>
  <c r="AC15" i="36"/>
  <c r="AC16" i="36"/>
  <c r="AC17" i="36"/>
  <c r="AB4" i="36"/>
  <c r="AC4" i="36" s="1"/>
  <c r="S11" i="34"/>
  <c r="N11" i="34"/>
  <c r="W10" i="34"/>
  <c r="X10" i="34" s="1"/>
  <c r="W11" i="34"/>
  <c r="X11" i="34" s="1"/>
  <c r="S10" i="34"/>
  <c r="N10" i="34"/>
  <c r="W5" i="34"/>
  <c r="X5" i="34" s="1"/>
  <c r="S5" i="34"/>
  <c r="N5" i="34"/>
  <c r="Y5" i="34" s="1"/>
  <c r="W7" i="34"/>
  <c r="X7" i="34" s="1"/>
  <c r="S7" i="34"/>
  <c r="N7" i="34"/>
  <c r="W4" i="34"/>
  <c r="X4" i="34" s="1"/>
  <c r="X9" i="34"/>
  <c r="X12" i="34"/>
  <c r="X13" i="34"/>
  <c r="X6" i="34"/>
  <c r="Y11" i="34" l="1"/>
  <c r="Y7" i="34"/>
  <c r="Y10" i="34"/>
  <c r="AD10" i="36"/>
  <c r="X12" i="36"/>
  <c r="X13" i="36"/>
  <c r="X14" i="36"/>
  <c r="X16" i="36"/>
  <c r="X17" i="36"/>
  <c r="X8" i="36"/>
  <c r="S15" i="36"/>
  <c r="I15" i="36"/>
  <c r="N15" i="36"/>
  <c r="W15" i="36"/>
  <c r="X15" i="36" s="1"/>
  <c r="W4" i="36"/>
  <c r="X4" i="36" s="1"/>
  <c r="W5" i="36"/>
  <c r="X5" i="36" s="1"/>
  <c r="W9" i="36"/>
  <c r="X9" i="36" s="1"/>
  <c r="W7" i="36"/>
  <c r="X7" i="36" s="1"/>
  <c r="W11" i="36"/>
  <c r="X11" i="36" s="1"/>
  <c r="AD15" i="36" l="1"/>
  <c r="AH76" i="16"/>
  <c r="AI76" i="16" s="1"/>
  <c r="AO76" i="16" s="1"/>
  <c r="AH63" i="16"/>
  <c r="AI63" i="16" s="1"/>
  <c r="AO63" i="16" s="1"/>
  <c r="AH9" i="16"/>
  <c r="AI9" i="16" s="1"/>
  <c r="AH7" i="16"/>
  <c r="AI7" i="16" s="1"/>
  <c r="AH8" i="16"/>
  <c r="AI8" i="16" s="1"/>
  <c r="AH6" i="16"/>
  <c r="AI6" i="16" s="1"/>
  <c r="AH12" i="16"/>
  <c r="AI12" i="16" s="1"/>
  <c r="AH4" i="16"/>
  <c r="AI4" i="16" s="1"/>
  <c r="AH11" i="16"/>
  <c r="AI11" i="16" s="1"/>
  <c r="AH10" i="16"/>
  <c r="AI10" i="16" s="1"/>
  <c r="AH19" i="16"/>
  <c r="AI19" i="16" s="1"/>
  <c r="AI29" i="16"/>
  <c r="AH25" i="16"/>
  <c r="AI25" i="16" s="1"/>
  <c r="AH24" i="16"/>
  <c r="AI24" i="16" s="1"/>
  <c r="AH27" i="16"/>
  <c r="AI27" i="16" s="1"/>
  <c r="AH17" i="16"/>
  <c r="AI17" i="16" s="1"/>
  <c r="AH23" i="16"/>
  <c r="AI23" i="16" s="1"/>
  <c r="AI32" i="16"/>
  <c r="AH16" i="16"/>
  <c r="AI16" i="16" s="1"/>
  <c r="AH28" i="16"/>
  <c r="AI28" i="16" s="1"/>
  <c r="AH21" i="16"/>
  <c r="AI21" i="16" s="1"/>
  <c r="AH13" i="16"/>
  <c r="AI13" i="16" s="1"/>
  <c r="AI33" i="16"/>
  <c r="AH26" i="16"/>
  <c r="AI26" i="16" s="1"/>
  <c r="AH18" i="16"/>
  <c r="AI18" i="16" s="1"/>
  <c r="AH15" i="16"/>
  <c r="AI15" i="16" s="1"/>
  <c r="AH14" i="16"/>
  <c r="AI14" i="16" s="1"/>
  <c r="AI36" i="16"/>
  <c r="AI38" i="16"/>
  <c r="AH22" i="16"/>
  <c r="AI22" i="16" s="1"/>
  <c r="AI41" i="16"/>
  <c r="AI43" i="16"/>
  <c r="AI45" i="16"/>
  <c r="AI46" i="16"/>
  <c r="AH20" i="16"/>
  <c r="AI20" i="16" s="1"/>
  <c r="AI49" i="16"/>
  <c r="AI50" i="16"/>
  <c r="AI53" i="16"/>
  <c r="AH30" i="16"/>
  <c r="AI30" i="16" s="1"/>
  <c r="AH35" i="16"/>
  <c r="AI35" i="16" s="1"/>
  <c r="AI55" i="16"/>
  <c r="AI56" i="16"/>
  <c r="AI57" i="16"/>
  <c r="AH48" i="16"/>
  <c r="AI48" i="16" s="1"/>
  <c r="AI59" i="16"/>
  <c r="AI39" i="16"/>
  <c r="AI60" i="16"/>
  <c r="AH51" i="16"/>
  <c r="AI51" i="16" s="1"/>
  <c r="AI62" i="16"/>
  <c r="AH52" i="16"/>
  <c r="AI52" i="16" s="1"/>
  <c r="AI44" i="16"/>
  <c r="AI37" i="16"/>
  <c r="AI64" i="16"/>
  <c r="AI65" i="16"/>
  <c r="AI66" i="16"/>
  <c r="AI67" i="16"/>
  <c r="AI69" i="16"/>
  <c r="AI70" i="16"/>
  <c r="AI71" i="16"/>
  <c r="AI72" i="16"/>
  <c r="AI74" i="16"/>
  <c r="AH40" i="16"/>
  <c r="AI40" i="16" s="1"/>
  <c r="AI75" i="16"/>
  <c r="AH58" i="16"/>
  <c r="AI58" i="16" s="1"/>
  <c r="AI77" i="16"/>
  <c r="AI79" i="16"/>
  <c r="AI81" i="16"/>
  <c r="AI82" i="16"/>
  <c r="AI83" i="16"/>
  <c r="AI85" i="16"/>
  <c r="AI86" i="16"/>
  <c r="AI87" i="16"/>
  <c r="AI88" i="16"/>
  <c r="AI80" i="16"/>
  <c r="AI89" i="16"/>
  <c r="AH5" i="16"/>
  <c r="AI5" i="16" s="1"/>
  <c r="S13" i="34" l="1"/>
  <c r="R6" i="34"/>
  <c r="S6" i="34" s="1"/>
  <c r="R4" i="34"/>
  <c r="S4" i="34" s="1"/>
  <c r="R9" i="34"/>
  <c r="S9" i="34" s="1"/>
  <c r="R12" i="34"/>
  <c r="S12" i="34" s="1"/>
  <c r="N9" i="34"/>
  <c r="N12" i="34"/>
  <c r="N6" i="34"/>
  <c r="N4" i="34"/>
  <c r="I12" i="34"/>
  <c r="I9" i="34"/>
  <c r="I4" i="34"/>
  <c r="I6" i="34"/>
  <c r="S13" i="36"/>
  <c r="S16" i="36"/>
  <c r="S7" i="36"/>
  <c r="R14" i="36"/>
  <c r="S14" i="36" s="1"/>
  <c r="R17" i="36"/>
  <c r="S17" i="36" s="1"/>
  <c r="I17" i="36"/>
  <c r="N17" i="36"/>
  <c r="I14" i="36"/>
  <c r="N14" i="36"/>
  <c r="R8" i="36"/>
  <c r="S8" i="36" s="1"/>
  <c r="R5" i="36"/>
  <c r="S5" i="36" s="1"/>
  <c r="R4" i="36"/>
  <c r="S4" i="36" s="1"/>
  <c r="R9" i="36"/>
  <c r="S9" i="36" s="1"/>
  <c r="R12" i="36"/>
  <c r="S12" i="36" s="1"/>
  <c r="R11" i="36"/>
  <c r="S11" i="36" s="1"/>
  <c r="I11" i="36"/>
  <c r="N11" i="36"/>
  <c r="AD11" i="36" s="1"/>
  <c r="I12" i="36"/>
  <c r="N12" i="36"/>
  <c r="I9" i="36"/>
  <c r="N9" i="36"/>
  <c r="AD9" i="36" s="1"/>
  <c r="I4" i="36"/>
  <c r="N4" i="36"/>
  <c r="AD33" i="21"/>
  <c r="Y33" i="21"/>
  <c r="AD27" i="21"/>
  <c r="Y27" i="21"/>
  <c r="AD23" i="21"/>
  <c r="Y23" i="21"/>
  <c r="AD20" i="21"/>
  <c r="Y20" i="21"/>
  <c r="AD19" i="21"/>
  <c r="Y19" i="21"/>
  <c r="T19" i="21"/>
  <c r="T20" i="21"/>
  <c r="T23" i="21"/>
  <c r="T27" i="21"/>
  <c r="T33" i="21"/>
  <c r="O33" i="21"/>
  <c r="J33" i="21"/>
  <c r="O27" i="21"/>
  <c r="J27" i="21"/>
  <c r="O23" i="21"/>
  <c r="J23" i="21"/>
  <c r="O20" i="21"/>
  <c r="J20" i="21"/>
  <c r="O19" i="21"/>
  <c r="J19" i="21"/>
  <c r="AI11" i="21"/>
  <c r="AI15" i="21"/>
  <c r="AI13" i="21"/>
  <c r="AI16" i="21"/>
  <c r="AI17" i="21"/>
  <c r="AI24" i="21"/>
  <c r="AI25" i="21"/>
  <c r="AI26" i="21"/>
  <c r="AI30" i="21"/>
  <c r="AI31" i="21"/>
  <c r="AI34" i="21"/>
  <c r="AI35" i="21"/>
  <c r="AI36" i="21"/>
  <c r="AI37" i="21"/>
  <c r="AI4" i="21"/>
  <c r="AH33" i="21"/>
  <c r="AI33" i="21" s="1"/>
  <c r="AH27" i="21"/>
  <c r="AI27" i="21" s="1"/>
  <c r="AH23" i="21"/>
  <c r="AI23" i="21" s="1"/>
  <c r="AH20" i="21"/>
  <c r="AI20" i="21" s="1"/>
  <c r="AH19" i="21"/>
  <c r="AI19" i="21" s="1"/>
  <c r="AH9" i="21"/>
  <c r="AI9" i="21" s="1"/>
  <c r="AH5" i="21"/>
  <c r="AI5" i="21" s="1"/>
  <c r="AH7" i="21"/>
  <c r="AI7" i="21" s="1"/>
  <c r="AH8" i="21"/>
  <c r="AI8" i="21" s="1"/>
  <c r="AH6" i="21"/>
  <c r="AI6" i="21" s="1"/>
  <c r="AH10" i="21"/>
  <c r="AI10" i="21" s="1"/>
  <c r="AH12" i="21"/>
  <c r="AI12" i="21" s="1"/>
  <c r="AH14" i="21"/>
  <c r="AI14" i="21" s="1"/>
  <c r="AH22" i="21"/>
  <c r="AI22" i="21" s="1"/>
  <c r="AI7" i="22"/>
  <c r="AI11" i="22"/>
  <c r="AI12" i="22"/>
  <c r="AI13" i="22"/>
  <c r="AI14" i="22"/>
  <c r="AI4" i="22"/>
  <c r="AD10" i="22"/>
  <c r="Y10" i="22"/>
  <c r="T10" i="22"/>
  <c r="O10" i="22"/>
  <c r="I10" i="22"/>
  <c r="J10" i="22" s="1"/>
  <c r="AH10" i="22"/>
  <c r="AI10" i="22" s="1"/>
  <c r="AH5" i="22"/>
  <c r="AI5" i="22" s="1"/>
  <c r="AH6" i="22"/>
  <c r="AI6" i="22" s="1"/>
  <c r="AH8" i="22"/>
  <c r="AI8" i="22" s="1"/>
  <c r="AH9" i="22"/>
  <c r="AI9" i="22" s="1"/>
  <c r="AO10" i="22" l="1"/>
  <c r="AO19" i="21"/>
  <c r="AO20" i="21"/>
  <c r="AO27" i="21"/>
  <c r="AO33" i="21"/>
  <c r="AO23" i="21"/>
  <c r="AD4" i="36"/>
  <c r="AD14" i="36"/>
  <c r="AD12" i="36"/>
  <c r="AD17" i="36"/>
  <c r="Y6" i="34"/>
  <c r="Y4" i="34"/>
  <c r="Y9" i="34"/>
  <c r="Y12" i="34"/>
  <c r="S6" i="6"/>
  <c r="S7" i="6"/>
  <c r="S5" i="6"/>
  <c r="M5" i="6" l="1"/>
  <c r="N5" i="6" s="1"/>
  <c r="T5" i="6" s="1"/>
  <c r="M4" i="6"/>
  <c r="N4" i="6" s="1"/>
  <c r="N6" i="6"/>
  <c r="N7" i="6"/>
  <c r="AC16" i="16" l="1"/>
  <c r="AD16" i="16" s="1"/>
  <c r="AC27" i="16"/>
  <c r="AD27" i="16" s="1"/>
  <c r="AC24" i="16"/>
  <c r="AD24" i="16" s="1"/>
  <c r="AC23" i="16"/>
  <c r="AD23" i="16" s="1"/>
  <c r="AC19" i="16"/>
  <c r="AD19" i="16" s="1"/>
  <c r="AC10" i="16"/>
  <c r="AD10" i="16" s="1"/>
  <c r="AC11" i="16"/>
  <c r="AD11" i="16" s="1"/>
  <c r="AC6" i="16"/>
  <c r="AD6" i="16" s="1"/>
  <c r="AC12" i="16"/>
  <c r="AD12" i="16" s="1"/>
  <c r="AC7" i="16"/>
  <c r="AD7" i="16" s="1"/>
  <c r="AC8" i="16"/>
  <c r="AD8" i="16" s="1"/>
  <c r="AC5" i="16"/>
  <c r="AD5" i="16" s="1"/>
  <c r="AC9" i="16"/>
  <c r="AD9" i="16" s="1"/>
  <c r="AD4" i="16"/>
  <c r="AC86" i="16"/>
  <c r="AD86" i="16" s="1"/>
  <c r="AC67" i="16"/>
  <c r="AD67" i="16" s="1"/>
  <c r="AC37" i="16"/>
  <c r="AD37" i="16" s="1"/>
  <c r="AC79" i="16"/>
  <c r="AD79" i="16" s="1"/>
  <c r="AC20" i="16"/>
  <c r="AD20" i="16" s="1"/>
  <c r="AC64" i="16"/>
  <c r="AD64" i="16" s="1"/>
  <c r="AC35" i="16"/>
  <c r="AD35" i="16" s="1"/>
  <c r="AC62" i="16"/>
  <c r="AD62" i="16" s="1"/>
  <c r="AC55" i="16"/>
  <c r="AD55" i="16" s="1"/>
  <c r="AC49" i="16"/>
  <c r="AD49" i="16" s="1"/>
  <c r="AC30" i="16"/>
  <c r="AD30" i="16" s="1"/>
  <c r="AC43" i="16"/>
  <c r="AD43" i="16" s="1"/>
  <c r="AC50" i="16"/>
  <c r="AD50" i="16" s="1"/>
  <c r="AC53" i="16"/>
  <c r="AD53" i="16" s="1"/>
  <c r="AC22" i="16"/>
  <c r="AD22" i="16" s="1"/>
  <c r="AC15" i="16"/>
  <c r="AD15" i="16" s="1"/>
  <c r="AC38" i="16"/>
  <c r="AD38" i="16" s="1"/>
  <c r="AC13" i="16"/>
  <c r="AD13" i="16" s="1"/>
  <c r="AC18" i="16"/>
  <c r="AD18" i="16" s="1"/>
  <c r="AC26" i="16"/>
  <c r="AD26" i="16" s="1"/>
  <c r="AC21" i="16"/>
  <c r="AD21" i="16" s="1"/>
  <c r="AC28" i="16"/>
  <c r="AD28" i="16" s="1"/>
  <c r="AC25" i="16"/>
  <c r="AD25" i="16" s="1"/>
  <c r="AC17" i="16"/>
  <c r="AD17" i="16" s="1"/>
  <c r="AD32" i="16"/>
  <c r="AD29" i="16"/>
  <c r="AD33" i="16"/>
  <c r="AD14" i="16"/>
  <c r="AD36" i="16"/>
  <c r="AD41" i="16"/>
  <c r="AD45" i="16"/>
  <c r="AD46" i="16"/>
  <c r="AD56" i="16"/>
  <c r="AD57" i="16"/>
  <c r="AD48" i="16"/>
  <c r="AD59" i="16"/>
  <c r="AD39" i="16"/>
  <c r="AD60" i="16"/>
  <c r="AD51" i="16"/>
  <c r="AD52" i="16"/>
  <c r="AD44" i="16"/>
  <c r="AD65" i="16"/>
  <c r="AD66" i="16"/>
  <c r="AD69" i="16"/>
  <c r="AD70" i="16"/>
  <c r="AD71" i="16"/>
  <c r="AD72" i="16"/>
  <c r="AD74" i="16"/>
  <c r="AD75" i="16"/>
  <c r="AD40" i="16"/>
  <c r="AD77" i="16"/>
  <c r="AD58" i="16"/>
  <c r="AD80" i="16"/>
  <c r="AD81" i="16"/>
  <c r="AD82" i="16"/>
  <c r="AD83" i="16"/>
  <c r="AD88" i="16"/>
  <c r="AD87" i="16"/>
  <c r="AD89" i="16"/>
  <c r="AD85" i="16"/>
  <c r="Y86" i="16"/>
  <c r="T86" i="16"/>
  <c r="O86" i="16"/>
  <c r="Y67" i="16"/>
  <c r="T67" i="16"/>
  <c r="O67" i="16"/>
  <c r="Y37" i="16"/>
  <c r="T37" i="16"/>
  <c r="O37" i="16"/>
  <c r="AO67" i="16" l="1"/>
  <c r="AO37" i="16"/>
  <c r="AO86" i="16"/>
  <c r="O13" i="22"/>
  <c r="O14" i="22"/>
  <c r="O12" i="22"/>
  <c r="O11" i="22"/>
  <c r="O9" i="22"/>
  <c r="O8" i="22"/>
  <c r="N6" i="22"/>
  <c r="O6" i="22" s="1"/>
  <c r="N7" i="22"/>
  <c r="O7" i="22" s="1"/>
  <c r="N5" i="22"/>
  <c r="O5" i="22" s="1"/>
  <c r="N4" i="22"/>
  <c r="O4" i="22" s="1"/>
  <c r="O26" i="21" l="1"/>
  <c r="N5" i="21"/>
  <c r="O5" i="21" s="1"/>
  <c r="N11" i="21"/>
  <c r="O11" i="21" s="1"/>
  <c r="N6" i="21"/>
  <c r="O6" i="21" s="1"/>
  <c r="N16" i="21"/>
  <c r="O16" i="21" s="1"/>
  <c r="N13" i="21"/>
  <c r="O13" i="21" s="1"/>
  <c r="N10" i="21"/>
  <c r="O10" i="21" s="1"/>
  <c r="N8" i="21"/>
  <c r="O8" i="21" s="1"/>
  <c r="N7" i="21"/>
  <c r="O7" i="21" s="1"/>
  <c r="N24" i="21"/>
  <c r="O24" i="21" s="1"/>
  <c r="N12" i="21"/>
  <c r="O12" i="21" s="1"/>
  <c r="N17" i="21"/>
  <c r="O17" i="21" s="1"/>
  <c r="N14" i="21"/>
  <c r="O14" i="21" s="1"/>
  <c r="O30" i="21"/>
  <c r="O31" i="21"/>
  <c r="O35" i="21"/>
  <c r="N22" i="21"/>
  <c r="O22" i="21" s="1"/>
  <c r="O34" i="21"/>
  <c r="O36" i="21"/>
  <c r="O37" i="21"/>
  <c r="N9" i="21"/>
  <c r="O9" i="21" s="1"/>
  <c r="N15" i="21"/>
  <c r="O15" i="21" s="1"/>
  <c r="N4" i="21"/>
  <c r="O4" i="21" s="1"/>
  <c r="I4" i="35" l="1"/>
  <c r="I5" i="35"/>
  <c r="I6" i="22"/>
  <c r="J6" i="22" s="1"/>
  <c r="AD6" i="22"/>
  <c r="Y6" i="22"/>
  <c r="S6" i="22"/>
  <c r="T6" i="22" s="1"/>
  <c r="S5" i="22"/>
  <c r="S7" i="22"/>
  <c r="S11" i="22"/>
  <c r="AO6" i="22" l="1"/>
  <c r="J22" i="21"/>
  <c r="AD22" i="21"/>
  <c r="Y22" i="21"/>
  <c r="S22" i="21"/>
  <c r="T22" i="21" s="1"/>
  <c r="AO22" i="21" s="1"/>
  <c r="S15" i="21"/>
  <c r="S16" i="21"/>
  <c r="S9" i="21"/>
  <c r="S6" i="21"/>
  <c r="S5" i="21"/>
  <c r="S10" i="21"/>
  <c r="S11" i="21"/>
  <c r="S13" i="21"/>
  <c r="S24" i="21"/>
  <c r="S7" i="21"/>
  <c r="S12" i="21"/>
  <c r="S14" i="21"/>
  <c r="S31" i="21"/>
  <c r="S36" i="21"/>
  <c r="S8" i="21"/>
  <c r="T8" i="21" s="1"/>
  <c r="S17" i="21"/>
  <c r="T17" i="21" s="1"/>
  <c r="J17" i="21"/>
  <c r="AD17" i="21"/>
  <c r="Y17" i="21"/>
  <c r="J8" i="21"/>
  <c r="AD8" i="21"/>
  <c r="Y8" i="21"/>
  <c r="AO8" i="21" l="1"/>
  <c r="AO17" i="21"/>
  <c r="X4" i="16"/>
  <c r="I13" i="36" l="1"/>
  <c r="I5" i="36"/>
  <c r="N8" i="36"/>
  <c r="N5" i="36"/>
  <c r="N16" i="36"/>
  <c r="N7" i="36"/>
  <c r="J9" i="22"/>
  <c r="J12" i="22"/>
  <c r="J13" i="22"/>
  <c r="AD14" i="22"/>
  <c r="Y14" i="22"/>
  <c r="T8" i="22"/>
  <c r="T11" i="22"/>
  <c r="T13" i="22"/>
  <c r="T14" i="22"/>
  <c r="J7" i="21"/>
  <c r="J30" i="21"/>
  <c r="J34" i="21"/>
  <c r="J37" i="21"/>
  <c r="J36" i="21"/>
  <c r="AD25" i="21"/>
  <c r="AD7" i="21"/>
  <c r="AD14" i="21"/>
  <c r="AD35" i="21"/>
  <c r="AD37" i="21"/>
  <c r="AD31" i="21"/>
  <c r="AD36" i="21"/>
  <c r="Y13" i="21"/>
  <c r="Y24" i="21"/>
  <c r="Y7" i="21"/>
  <c r="Y12" i="21"/>
  <c r="Y14" i="21"/>
  <c r="Y35" i="21"/>
  <c r="Y31" i="21"/>
  <c r="Y36" i="21"/>
  <c r="T25" i="21"/>
  <c r="T26" i="21"/>
  <c r="T24" i="21"/>
  <c r="T12" i="21"/>
  <c r="T14" i="21"/>
  <c r="T35" i="21"/>
  <c r="T37" i="21"/>
  <c r="T31" i="21"/>
  <c r="I5" i="14"/>
  <c r="I6" i="14"/>
  <c r="AD5" i="36" l="1"/>
  <c r="AD7" i="36"/>
  <c r="H16" i="36"/>
  <c r="H8" i="36"/>
  <c r="M13" i="36"/>
  <c r="H7" i="36"/>
  <c r="I7" i="36" s="1"/>
  <c r="M5" i="35"/>
  <c r="H6" i="35"/>
  <c r="I6" i="35" s="1"/>
  <c r="O6" i="35" s="1"/>
  <c r="M4" i="35"/>
  <c r="M13" i="34"/>
  <c r="N13" i="34" s="1"/>
  <c r="H13" i="34"/>
  <c r="I13" i="34" s="1"/>
  <c r="Y13" i="34" s="1"/>
  <c r="N13" i="36" l="1"/>
  <c r="AD13" i="36" s="1"/>
  <c r="I8" i="36"/>
  <c r="AD8" i="36" s="1"/>
  <c r="I16" i="36"/>
  <c r="AD16" i="36" s="1"/>
  <c r="N4" i="35"/>
  <c r="O4" i="35" s="1"/>
  <c r="N5" i="35"/>
  <c r="O5" i="35" s="1"/>
  <c r="Y16" i="16"/>
  <c r="Y13" i="16"/>
  <c r="Y46" i="16"/>
  <c r="Y15" i="16"/>
  <c r="Y22" i="16"/>
  <c r="Y56" i="16"/>
  <c r="Y57" i="16"/>
  <c r="Y50" i="16"/>
  <c r="Y39" i="16"/>
  <c r="Y55" i="16"/>
  <c r="Y43" i="16"/>
  <c r="Y60" i="16"/>
  <c r="Y51" i="16"/>
  <c r="Y52" i="16"/>
  <c r="Y72" i="16"/>
  <c r="Y30" i="16"/>
  <c r="Y49" i="16"/>
  <c r="Y44" i="16"/>
  <c r="Y35" i="16"/>
  <c r="Y65" i="16"/>
  <c r="Y66" i="16"/>
  <c r="Y62" i="16"/>
  <c r="Y58" i="16"/>
  <c r="Y71" i="16"/>
  <c r="Y69" i="16"/>
  <c r="Y70" i="16"/>
  <c r="Y80" i="16"/>
  <c r="Y20" i="16"/>
  <c r="Y74" i="16"/>
  <c r="Y75" i="16"/>
  <c r="Y77" i="16"/>
  <c r="Y64" i="16"/>
  <c r="Y81" i="16"/>
  <c r="Y82" i="16"/>
  <c r="Y89" i="16"/>
  <c r="Y83" i="16"/>
  <c r="Y79" i="16"/>
  <c r="Y87" i="16"/>
  <c r="Y88" i="16"/>
  <c r="T36" i="16"/>
  <c r="T14" i="16"/>
  <c r="T38" i="16"/>
  <c r="T45" i="16"/>
  <c r="T13" i="16"/>
  <c r="T15" i="16"/>
  <c r="T22" i="16"/>
  <c r="T56" i="16"/>
  <c r="T48" i="16"/>
  <c r="T57" i="16"/>
  <c r="T50" i="16"/>
  <c r="T39" i="16"/>
  <c r="T43" i="16"/>
  <c r="T60" i="16"/>
  <c r="T51" i="16"/>
  <c r="T30" i="16"/>
  <c r="T49" i="16"/>
  <c r="T44" i="16"/>
  <c r="T35" i="16"/>
  <c r="T65" i="16"/>
  <c r="T40" i="16"/>
  <c r="T66" i="16"/>
  <c r="T62" i="16"/>
  <c r="T69" i="16"/>
  <c r="T70" i="16"/>
  <c r="T80" i="16"/>
  <c r="T20" i="16"/>
  <c r="T74" i="16"/>
  <c r="T75" i="16"/>
  <c r="T77" i="16"/>
  <c r="T64" i="16"/>
  <c r="T81" i="16"/>
  <c r="T82" i="16"/>
  <c r="T85" i="16"/>
  <c r="T89" i="16"/>
  <c r="T83" i="16"/>
  <c r="T79" i="16"/>
  <c r="T87" i="16"/>
  <c r="T88" i="16"/>
  <c r="O33" i="16"/>
  <c r="O25" i="16"/>
  <c r="O16" i="16"/>
  <c r="O26" i="16"/>
  <c r="O36" i="16"/>
  <c r="O14" i="16"/>
  <c r="O21" i="16"/>
  <c r="O41" i="16"/>
  <c r="O45" i="16"/>
  <c r="O46" i="16"/>
  <c r="O53" i="16"/>
  <c r="O59" i="16"/>
  <c r="O15" i="16"/>
  <c r="O56" i="16"/>
  <c r="O48" i="16"/>
  <c r="O57" i="16"/>
  <c r="O50" i="16"/>
  <c r="O39" i="16"/>
  <c r="O55" i="16"/>
  <c r="O43" i="16"/>
  <c r="O60" i="16"/>
  <c r="O51" i="16"/>
  <c r="O52" i="16"/>
  <c r="O72" i="16"/>
  <c r="O30" i="16"/>
  <c r="O49" i="16"/>
  <c r="O44" i="16"/>
  <c r="O65" i="16"/>
  <c r="O66" i="16"/>
  <c r="O62" i="16"/>
  <c r="O71" i="16"/>
  <c r="O69" i="16"/>
  <c r="O70" i="16"/>
  <c r="O74" i="16"/>
  <c r="O75" i="16"/>
  <c r="O77" i="16"/>
  <c r="O64" i="16"/>
  <c r="O81" i="16"/>
  <c r="O82" i="16"/>
  <c r="O85" i="16"/>
  <c r="O83" i="16"/>
  <c r="O79" i="16"/>
  <c r="O87" i="16"/>
  <c r="O88" i="16"/>
  <c r="I21" i="16" l="1"/>
  <c r="J21" i="16" s="1"/>
  <c r="I6" i="16" l="1"/>
  <c r="J6" i="16" s="1"/>
  <c r="H6" i="6" l="1"/>
  <c r="I6" i="6" s="1"/>
  <c r="T6" i="6" s="1"/>
  <c r="H7" i="6"/>
  <c r="I7" i="6" s="1"/>
  <c r="T7" i="6" s="1"/>
  <c r="H4" i="6"/>
  <c r="I4" i="6" s="1"/>
  <c r="T4" i="6" s="1"/>
  <c r="I4" i="33"/>
  <c r="J4" i="33" s="1"/>
  <c r="K4" i="33" s="1"/>
  <c r="I5" i="33"/>
  <c r="J5" i="33" s="1"/>
  <c r="K5" i="33" s="1"/>
  <c r="I6" i="33"/>
  <c r="J6" i="33" s="1"/>
  <c r="K6" i="33" s="1"/>
  <c r="I7" i="33"/>
  <c r="J7" i="33" s="1"/>
  <c r="K7" i="33" s="1"/>
  <c r="I31" i="21" l="1"/>
  <c r="J31" i="21" s="1"/>
  <c r="AO31" i="21" s="1"/>
  <c r="I35" i="21"/>
  <c r="J35" i="21" s="1"/>
  <c r="AO35" i="21" s="1"/>
  <c r="I14" i="21"/>
  <c r="J14" i="21" s="1"/>
  <c r="AO14" i="21" s="1"/>
  <c r="I12" i="21"/>
  <c r="J12" i="21" s="1"/>
  <c r="I13" i="21"/>
  <c r="J13" i="21" s="1"/>
  <c r="I24" i="21"/>
  <c r="J24" i="21" s="1"/>
  <c r="I25" i="21"/>
  <c r="J25" i="21" s="1"/>
  <c r="I26" i="21"/>
  <c r="J26" i="21" s="1"/>
  <c r="I10" i="21"/>
  <c r="J10" i="21" s="1"/>
  <c r="I5" i="21"/>
  <c r="J5" i="21" s="1"/>
  <c r="I11" i="21"/>
  <c r="J11" i="21" s="1"/>
  <c r="I6" i="21"/>
  <c r="J6" i="21" s="1"/>
  <c r="I9" i="21"/>
  <c r="J9" i="21" s="1"/>
  <c r="I16" i="21"/>
  <c r="J16" i="21" s="1"/>
  <c r="I15" i="21"/>
  <c r="J15" i="21" s="1"/>
  <c r="I4" i="21"/>
  <c r="J4" i="21" s="1"/>
  <c r="I5" i="22" l="1"/>
  <c r="J5" i="22" s="1"/>
  <c r="I8" i="22"/>
  <c r="J8" i="22" s="1"/>
  <c r="I7" i="22"/>
  <c r="J7" i="22" s="1"/>
  <c r="I11" i="22"/>
  <c r="J11" i="22" s="1"/>
  <c r="I14" i="22"/>
  <c r="I4" i="22"/>
  <c r="J4" i="22" s="1"/>
  <c r="I88" i="16"/>
  <c r="I77" i="16"/>
  <c r="I64" i="16"/>
  <c r="I81" i="16"/>
  <c r="I82" i="16"/>
  <c r="I83" i="16"/>
  <c r="I79" i="16"/>
  <c r="I87" i="16"/>
  <c r="I30" i="16"/>
  <c r="I49" i="16"/>
  <c r="I44" i="16"/>
  <c r="I65" i="16"/>
  <c r="I66" i="16"/>
  <c r="I62" i="16"/>
  <c r="I69" i="16"/>
  <c r="I70" i="16"/>
  <c r="I74" i="16"/>
  <c r="I75" i="16"/>
  <c r="I22" i="16"/>
  <c r="I15" i="16"/>
  <c r="I56" i="16"/>
  <c r="I57" i="16"/>
  <c r="I50" i="16"/>
  <c r="I39" i="16"/>
  <c r="I43" i="16"/>
  <c r="I60" i="16"/>
  <c r="I51" i="16"/>
  <c r="I59" i="16"/>
  <c r="I55" i="16"/>
  <c r="I41" i="16"/>
  <c r="I52" i="16"/>
  <c r="I71" i="16"/>
  <c r="I48" i="16"/>
  <c r="I18" i="16"/>
  <c r="I45" i="16"/>
  <c r="I53" i="16"/>
  <c r="I13" i="16"/>
  <c r="I46" i="16"/>
  <c r="I38" i="16"/>
  <c r="I14" i="16"/>
  <c r="I16" i="16"/>
  <c r="I17" i="16"/>
  <c r="I10" i="16"/>
  <c r="I19" i="16"/>
  <c r="I28" i="16"/>
  <c r="I27" i="16"/>
  <c r="I36" i="16"/>
  <c r="I26" i="16"/>
  <c r="I25" i="16"/>
  <c r="I23" i="16"/>
  <c r="I5" i="16"/>
  <c r="I7" i="16"/>
  <c r="I32" i="16"/>
  <c r="I12" i="16"/>
  <c r="I11" i="16"/>
  <c r="I24" i="16"/>
  <c r="I33" i="16"/>
  <c r="I29" i="16"/>
  <c r="I8" i="16"/>
  <c r="I9" i="16"/>
  <c r="I4" i="16"/>
  <c r="J14" i="22" l="1"/>
  <c r="AO14" i="22" s="1"/>
  <c r="J65" i="16"/>
  <c r="AO65" i="16" s="1"/>
  <c r="J66" i="16"/>
  <c r="AO66" i="16" s="1"/>
  <c r="J62" i="16"/>
  <c r="AO62" i="16" s="1"/>
  <c r="J70" i="16"/>
  <c r="AO70" i="16" s="1"/>
  <c r="J77" i="16"/>
  <c r="AO77" i="16" s="1"/>
  <c r="J64" i="16"/>
  <c r="AO64" i="16" s="1"/>
  <c r="J49" i="16"/>
  <c r="AO49" i="16" s="1"/>
  <c r="J44" i="16"/>
  <c r="AO44" i="16" s="1"/>
  <c r="J74" i="16"/>
  <c r="AO74" i="16" s="1"/>
  <c r="J75" i="16"/>
  <c r="AO75" i="16" s="1"/>
  <c r="J82" i="16"/>
  <c r="AO82" i="16" s="1"/>
  <c r="J83" i="16"/>
  <c r="AO83" i="16" s="1"/>
  <c r="J15" i="16"/>
  <c r="AO15" i="16" s="1"/>
  <c r="J56" i="16"/>
  <c r="AO56" i="16" s="1"/>
  <c r="J57" i="16"/>
  <c r="AO57" i="16" s="1"/>
  <c r="J50" i="16"/>
  <c r="AO50" i="16" s="1"/>
  <c r="J39" i="16"/>
  <c r="AO39" i="16" s="1"/>
  <c r="J43" i="16"/>
  <c r="AO43" i="16" s="1"/>
  <c r="J60" i="16"/>
  <c r="AO60" i="16" s="1"/>
  <c r="J51" i="16"/>
  <c r="AO51" i="16" s="1"/>
  <c r="J20" i="16"/>
  <c r="J52" i="16"/>
  <c r="J71" i="16"/>
  <c r="J89" i="16"/>
  <c r="J22" i="16"/>
  <c r="J13" i="16"/>
  <c r="J35" i="16"/>
  <c r="J72" i="16"/>
  <c r="J40" i="16"/>
  <c r="J85" i="16"/>
  <c r="J55" i="16"/>
  <c r="J19" i="16"/>
  <c r="J28" i="16"/>
  <c r="J27" i="16"/>
  <c r="J36" i="16"/>
  <c r="J26" i="16"/>
  <c r="J25" i="16"/>
  <c r="J23" i="16"/>
  <c r="J32" i="16"/>
  <c r="J12" i="16"/>
  <c r="J10" i="16"/>
  <c r="J81" i="16"/>
  <c r="AO81" i="16" s="1"/>
  <c r="J79" i="16"/>
  <c r="AO79" i="16" s="1"/>
  <c r="J87" i="16"/>
  <c r="AO87" i="16" s="1"/>
  <c r="J88" i="16"/>
  <c r="AO88" i="16" s="1"/>
  <c r="J69" i="16"/>
  <c r="AO69" i="16" s="1"/>
  <c r="J30" i="16"/>
  <c r="AO30" i="16" s="1"/>
  <c r="J46" i="16"/>
  <c r="J80" i="16"/>
  <c r="J59" i="16"/>
  <c r="J58" i="16"/>
  <c r="J41" i="16"/>
  <c r="J48" i="16"/>
  <c r="J38" i="16"/>
  <c r="J14" i="16"/>
  <c r="J16" i="16"/>
  <c r="J17" i="16"/>
  <c r="J18" i="16"/>
  <c r="J45" i="16"/>
  <c r="J53" i="16"/>
  <c r="J11" i="16"/>
  <c r="J24" i="16"/>
  <c r="J33" i="16"/>
  <c r="J29" i="16"/>
  <c r="J7" i="16"/>
  <c r="J5" i="16"/>
  <c r="J9" i="16"/>
  <c r="J8" i="16"/>
  <c r="J4" i="16"/>
  <c r="H4" i="14" l="1"/>
  <c r="I4" i="14" s="1"/>
  <c r="AC4" i="22"/>
  <c r="AD4" i="22" s="1"/>
  <c r="AC9" i="22"/>
  <c r="AD9" i="22" s="1"/>
  <c r="AC12" i="22"/>
  <c r="AD12" i="22" s="1"/>
  <c r="AC7" i="22"/>
  <c r="AD7" i="22" s="1"/>
  <c r="AC5" i="22"/>
  <c r="AD5" i="22" s="1"/>
  <c r="AC8" i="22"/>
  <c r="AD8" i="22" s="1"/>
  <c r="AC11" i="22"/>
  <c r="AD11" i="22" s="1"/>
  <c r="AC13" i="22"/>
  <c r="AD13" i="22" s="1"/>
  <c r="X4" i="22"/>
  <c r="Y4" i="22" s="1"/>
  <c r="X9" i="22"/>
  <c r="Y9" i="22" s="1"/>
  <c r="X12" i="22"/>
  <c r="Y12" i="22" s="1"/>
  <c r="X7" i="22"/>
  <c r="Y7" i="22" s="1"/>
  <c r="X5" i="22"/>
  <c r="Y5" i="22" s="1"/>
  <c r="X8" i="22"/>
  <c r="Y8" i="22" s="1"/>
  <c r="X11" i="22"/>
  <c r="Y11" i="22" s="1"/>
  <c r="X13" i="22"/>
  <c r="Y13" i="22" s="1"/>
  <c r="S4" i="22"/>
  <c r="T4" i="22" s="1"/>
  <c r="T9" i="22"/>
  <c r="T12" i="22"/>
  <c r="T7" i="22"/>
  <c r="AO7" i="22" s="1"/>
  <c r="T5" i="22"/>
  <c r="AO5" i="22" s="1"/>
  <c r="AO4" i="22" l="1"/>
  <c r="AO12" i="22"/>
  <c r="AO9" i="22"/>
  <c r="AO11" i="22"/>
  <c r="AO13" i="22"/>
  <c r="AO8" i="22"/>
  <c r="AC4" i="21"/>
  <c r="AD4" i="21" s="1"/>
  <c r="AC15" i="21"/>
  <c r="AD15" i="21" s="1"/>
  <c r="AC30" i="21"/>
  <c r="AD30" i="21" s="1"/>
  <c r="AC16" i="21"/>
  <c r="AD16" i="21" s="1"/>
  <c r="AC9" i="21"/>
  <c r="AD9" i="21" s="1"/>
  <c r="AC6" i="21"/>
  <c r="AD6" i="21" s="1"/>
  <c r="AC10" i="21"/>
  <c r="AD10" i="21" s="1"/>
  <c r="AC5" i="21"/>
  <c r="AD5" i="21" s="1"/>
  <c r="AC11" i="21"/>
  <c r="AD11" i="21" s="1"/>
  <c r="AC26" i="21"/>
  <c r="AD26" i="21" s="1"/>
  <c r="AC24" i="21"/>
  <c r="AD24" i="21" s="1"/>
  <c r="AO24" i="21" s="1"/>
  <c r="AC34" i="21"/>
  <c r="AD34" i="21" s="1"/>
  <c r="AC13" i="21"/>
  <c r="AD13" i="21" s="1"/>
  <c r="AC12" i="21"/>
  <c r="AD12" i="21" s="1"/>
  <c r="AO12" i="21" s="1"/>
  <c r="X4" i="21"/>
  <c r="Y4" i="21" s="1"/>
  <c r="X15" i="21"/>
  <c r="Y15" i="21" s="1"/>
  <c r="X30" i="21"/>
  <c r="Y30" i="21" s="1"/>
  <c r="X16" i="21"/>
  <c r="Y16" i="21" s="1"/>
  <c r="X9" i="21"/>
  <c r="Y9" i="21" s="1"/>
  <c r="X6" i="21"/>
  <c r="Y6" i="21" s="1"/>
  <c r="X10" i="21"/>
  <c r="Y10" i="21" s="1"/>
  <c r="X5" i="21"/>
  <c r="Y5" i="21" s="1"/>
  <c r="X11" i="21"/>
  <c r="Y11" i="21" s="1"/>
  <c r="X26" i="21"/>
  <c r="Y26" i="21" s="1"/>
  <c r="AO26" i="21" s="1"/>
  <c r="X34" i="21"/>
  <c r="Y34" i="21" s="1"/>
  <c r="X25" i="21"/>
  <c r="Y25" i="21" s="1"/>
  <c r="AO25" i="21" s="1"/>
  <c r="X37" i="21"/>
  <c r="Y37" i="21" s="1"/>
  <c r="AO37" i="21" s="1"/>
  <c r="S4" i="21"/>
  <c r="T4" i="21" s="1"/>
  <c r="AO4" i="21" s="1"/>
  <c r="T15" i="21"/>
  <c r="AO15" i="21" s="1"/>
  <c r="T30" i="21"/>
  <c r="T16" i="21"/>
  <c r="T9" i="21"/>
  <c r="T6" i="21"/>
  <c r="T10" i="21"/>
  <c r="T5" i="21"/>
  <c r="T11" i="21"/>
  <c r="T7" i="21"/>
  <c r="AO7" i="21" s="1"/>
  <c r="T34" i="21"/>
  <c r="AO34" i="21" s="1"/>
  <c r="T13" i="21"/>
  <c r="AO13" i="21" s="1"/>
  <c r="T36" i="21"/>
  <c r="AO36" i="21" s="1"/>
  <c r="AO11" i="21" l="1"/>
  <c r="AO16" i="21"/>
  <c r="AO9" i="21"/>
  <c r="AO30" i="21"/>
  <c r="AO5" i="21"/>
  <c r="AO10" i="21"/>
  <c r="AO6" i="21"/>
  <c r="X9" i="16"/>
  <c r="Y9" i="16" s="1"/>
  <c r="X8" i="16"/>
  <c r="Y8" i="16" s="1"/>
  <c r="X7" i="16"/>
  <c r="Y7" i="16" s="1"/>
  <c r="X29" i="16"/>
  <c r="Y29" i="16" s="1"/>
  <c r="X5" i="16"/>
  <c r="Y5" i="16" s="1"/>
  <c r="X32" i="16"/>
  <c r="Y32" i="16" s="1"/>
  <c r="X11" i="16"/>
  <c r="Y11" i="16" s="1"/>
  <c r="X36" i="16"/>
  <c r="Y36" i="16" s="1"/>
  <c r="AO36" i="16" s="1"/>
  <c r="X12" i="16"/>
  <c r="Y12" i="16" s="1"/>
  <c r="X24" i="16"/>
  <c r="Y24" i="16" s="1"/>
  <c r="X33" i="16"/>
  <c r="Y33" i="16" s="1"/>
  <c r="X6" i="16"/>
  <c r="Y6" i="16" s="1"/>
  <c r="X10" i="16"/>
  <c r="Y10" i="16" s="1"/>
  <c r="X19" i="16"/>
  <c r="Y19" i="16" s="1"/>
  <c r="X14" i="16"/>
  <c r="Y14" i="16" s="1"/>
  <c r="AO14" i="16" s="1"/>
  <c r="X28" i="16"/>
  <c r="Y28" i="16" s="1"/>
  <c r="X45" i="16"/>
  <c r="Y45" i="16" s="1"/>
  <c r="AO45" i="16" s="1"/>
  <c r="X38" i="16"/>
  <c r="Y38" i="16" s="1"/>
  <c r="X21" i="16"/>
  <c r="Y21" i="16" s="1"/>
  <c r="X25" i="16"/>
  <c r="Y25" i="16" s="1"/>
  <c r="X85" i="16"/>
  <c r="Y85" i="16" s="1"/>
  <c r="AO85" i="16" s="1"/>
  <c r="X17" i="16"/>
  <c r="Y17" i="16" s="1"/>
  <c r="X26" i="16"/>
  <c r="Y26" i="16" s="1"/>
  <c r="X18" i="16"/>
  <c r="Y18" i="16" s="1"/>
  <c r="X40" i="16"/>
  <c r="Y40" i="16" s="1"/>
  <c r="X27" i="16"/>
  <c r="Y27" i="16" s="1"/>
  <c r="X23" i="16"/>
  <c r="Y23" i="16" s="1"/>
  <c r="X53" i="16"/>
  <c r="Y53" i="16" s="1"/>
  <c r="X59" i="16"/>
  <c r="Y59" i="16" s="1"/>
  <c r="X41" i="16"/>
  <c r="Y41" i="16" s="1"/>
  <c r="X48" i="16"/>
  <c r="Y48" i="16" s="1"/>
  <c r="AO48" i="16" s="1"/>
  <c r="Y4" i="16"/>
  <c r="S9" i="16" l="1"/>
  <c r="T9" i="16" s="1"/>
  <c r="S8" i="16"/>
  <c r="T8" i="16" s="1"/>
  <c r="S7" i="16"/>
  <c r="T7" i="16" s="1"/>
  <c r="S29" i="16"/>
  <c r="T29" i="16" s="1"/>
  <c r="S5" i="16"/>
  <c r="T5" i="16" s="1"/>
  <c r="S32" i="16"/>
  <c r="T32" i="16" s="1"/>
  <c r="S11" i="16"/>
  <c r="T11" i="16" s="1"/>
  <c r="S12" i="16"/>
  <c r="T12" i="16" s="1"/>
  <c r="S24" i="16"/>
  <c r="T24" i="16" s="1"/>
  <c r="S33" i="16"/>
  <c r="T33" i="16" s="1"/>
  <c r="AO33" i="16" s="1"/>
  <c r="S6" i="16"/>
  <c r="T6" i="16" s="1"/>
  <c r="S10" i="16"/>
  <c r="T10" i="16" s="1"/>
  <c r="S19" i="16"/>
  <c r="T19" i="16" s="1"/>
  <c r="S28" i="16"/>
  <c r="T28" i="16" s="1"/>
  <c r="S21" i="16"/>
  <c r="T21" i="16" s="1"/>
  <c r="AO21" i="16" s="1"/>
  <c r="S25" i="16"/>
  <c r="T25" i="16" s="1"/>
  <c r="AO25" i="16" s="1"/>
  <c r="S17" i="16"/>
  <c r="T17" i="16" s="1"/>
  <c r="S26" i="16"/>
  <c r="T26" i="16" s="1"/>
  <c r="AO26" i="16" s="1"/>
  <c r="S18" i="16"/>
  <c r="T18" i="16" s="1"/>
  <c r="S27" i="16"/>
  <c r="T27" i="16" s="1"/>
  <c r="S23" i="16"/>
  <c r="T23" i="16" s="1"/>
  <c r="S16" i="16"/>
  <c r="T16" i="16" s="1"/>
  <c r="AO16" i="16" s="1"/>
  <c r="S58" i="16"/>
  <c r="T58" i="16" s="1"/>
  <c r="S53" i="16"/>
  <c r="T53" i="16" s="1"/>
  <c r="AO53" i="16" s="1"/>
  <c r="S72" i="16"/>
  <c r="T72" i="16" s="1"/>
  <c r="AO72" i="16" s="1"/>
  <c r="S46" i="16"/>
  <c r="T46" i="16" s="1"/>
  <c r="AO46" i="16" s="1"/>
  <c r="S55" i="16"/>
  <c r="T55" i="16" s="1"/>
  <c r="AO55" i="16" s="1"/>
  <c r="S59" i="16"/>
  <c r="T59" i="16" s="1"/>
  <c r="AO59" i="16" s="1"/>
  <c r="S41" i="16"/>
  <c r="T41" i="16" s="1"/>
  <c r="AO41" i="16" s="1"/>
  <c r="S52" i="16"/>
  <c r="T52" i="16" s="1"/>
  <c r="AO52" i="16" s="1"/>
  <c r="S71" i="16"/>
  <c r="T71" i="16" s="1"/>
  <c r="AO71" i="16" s="1"/>
  <c r="S4" i="16"/>
  <c r="T4" i="16" s="1"/>
  <c r="N4" i="16" l="1"/>
  <c r="O4" i="16" s="1"/>
  <c r="AO4" i="16" s="1"/>
  <c r="N5" i="16"/>
  <c r="O5" i="16" s="1"/>
  <c r="AO5" i="16" s="1"/>
  <c r="N32" i="16"/>
  <c r="O32" i="16" s="1"/>
  <c r="AO32" i="16" s="1"/>
  <c r="N11" i="16"/>
  <c r="O11" i="16" s="1"/>
  <c r="AO11" i="16" s="1"/>
  <c r="N12" i="16"/>
  <c r="O12" i="16" s="1"/>
  <c r="AO12" i="16" s="1"/>
  <c r="N24" i="16"/>
  <c r="O24" i="16" s="1"/>
  <c r="AO24" i="16" s="1"/>
  <c r="N6" i="16"/>
  <c r="O6" i="16" s="1"/>
  <c r="AO6" i="16" s="1"/>
  <c r="N10" i="16"/>
  <c r="O10" i="16" s="1"/>
  <c r="AO10" i="16" s="1"/>
  <c r="N19" i="16"/>
  <c r="O19" i="16" s="1"/>
  <c r="AO19" i="16" s="1"/>
  <c r="N28" i="16"/>
  <c r="O28" i="16" s="1"/>
  <c r="AO28" i="16" s="1"/>
  <c r="N38" i="16"/>
  <c r="O38" i="16" s="1"/>
  <c r="AO38" i="16" s="1"/>
  <c r="N13" i="16"/>
  <c r="O13" i="16" s="1"/>
  <c r="AO13" i="16" s="1"/>
  <c r="N35" i="16"/>
  <c r="O35" i="16" s="1"/>
  <c r="AO35" i="16" s="1"/>
  <c r="N17" i="16"/>
  <c r="O17" i="16" s="1"/>
  <c r="AO17" i="16" s="1"/>
  <c r="N18" i="16"/>
  <c r="O18" i="16" s="1"/>
  <c r="AO18" i="16" s="1"/>
  <c r="N80" i="16"/>
  <c r="O80" i="16" s="1"/>
  <c r="AO80" i="16" s="1"/>
  <c r="N40" i="16"/>
  <c r="O40" i="16" s="1"/>
  <c r="AO40" i="16" s="1"/>
  <c r="N27" i="16"/>
  <c r="O27" i="16" s="1"/>
  <c r="AO27" i="16" s="1"/>
  <c r="N23" i="16"/>
  <c r="O23" i="16" s="1"/>
  <c r="AO23" i="16" s="1"/>
  <c r="N20" i="16"/>
  <c r="O20" i="16" s="1"/>
  <c r="AO20" i="16" s="1"/>
  <c r="N58" i="16"/>
  <c r="O58" i="16" s="1"/>
  <c r="AO58" i="16" s="1"/>
  <c r="N89" i="16"/>
  <c r="O89" i="16" s="1"/>
  <c r="AO89" i="16" s="1"/>
  <c r="N22" i="16"/>
  <c r="O22" i="16" s="1"/>
  <c r="AO22" i="16" s="1"/>
  <c r="N29" i="16"/>
  <c r="O29" i="16" s="1"/>
  <c r="AO29" i="16" s="1"/>
  <c r="N7" i="16"/>
  <c r="O7" i="16" s="1"/>
  <c r="AO7" i="16" s="1"/>
  <c r="N9" i="16"/>
  <c r="O9" i="16" s="1"/>
  <c r="AO9" i="16" s="1"/>
  <c r="N8" i="16"/>
  <c r="O8" i="16" s="1"/>
  <c r="AO8" i="16" s="1"/>
</calcChain>
</file>

<file path=xl/comments1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sz val="16"/>
            <color indexed="81"/>
            <rFont val="Tahoma"/>
            <family val="2"/>
          </rPr>
          <t xml:space="preserve">
TIME SINCE - 45 WEEKS
T=0.5</t>
        </r>
      </text>
    </comment>
    <comment ref="K2" authorId="0" shapeId="0">
      <text>
        <r>
          <rPr>
            <b/>
            <sz val="16"/>
            <color indexed="81"/>
            <rFont val="Tahoma"/>
            <family val="2"/>
          </rPr>
          <t>TIME SINCE - 58 WEEKS
T=0.25</t>
        </r>
      </text>
    </comment>
    <comment ref="P2" authorId="0" shapeId="0">
      <text>
        <r>
          <rPr>
            <b/>
            <sz val="11"/>
            <color indexed="81"/>
            <rFont val="Tahoma"/>
            <family val="2"/>
          </rPr>
          <t>TIME SINCE - 56 WEEKS
T=0.25</t>
        </r>
      </text>
    </comment>
    <comment ref="U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TIME SINCE - 54  WEEKS
T=0.25</t>
        </r>
      </text>
    </comment>
    <comment ref="Z2" authorId="0" shapeId="0">
      <text>
        <r>
          <rPr>
            <sz val="16"/>
            <color indexed="81"/>
            <rFont val="Tahoma"/>
            <family val="2"/>
          </rPr>
          <t>TIME SINCE - 30 WEEKS
T=0.5</t>
        </r>
      </text>
    </comment>
    <comment ref="AE2" authorId="0" shapeId="0">
      <text>
        <r>
          <rPr>
            <sz val="16"/>
            <color indexed="81"/>
            <rFont val="Tahoma"/>
            <family val="2"/>
          </rPr>
          <t>TIME SINCE - 05 WEEKS
T=1</t>
        </r>
      </text>
    </comment>
    <comment ref="AJ2" authorId="0" shapeId="0">
      <text>
        <r>
          <rPr>
            <sz val="16"/>
            <color indexed="81"/>
            <rFont val="Tahoma"/>
            <family val="2"/>
          </rPr>
          <t>TIME SINCE - 02 WEEKS
T=1</t>
        </r>
      </text>
    </comment>
    <comment ref="H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W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AB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AG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AL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- 45 WEEKS
T=0.5</t>
        </r>
      </text>
    </comment>
    <comment ref="K2" authorId="0" shapeId="0">
      <text>
        <r>
          <rPr>
            <sz val="14"/>
            <color indexed="81"/>
            <rFont val="Tahoma"/>
            <family val="2"/>
          </rPr>
          <t>TIME SINCE - 28  WEEKS
T=0.5</t>
        </r>
      </text>
    </comment>
    <comment ref="P2" authorId="0" shapeId="0">
      <text>
        <r>
          <rPr>
            <sz val="16"/>
            <color indexed="81"/>
            <rFont val="Tahoma"/>
            <family val="2"/>
          </rPr>
          <t>TIME SINCE - 30 WEEKS
T=0.5</t>
        </r>
      </text>
    </comment>
    <comment ref="U2" authorId="0" shapeId="0">
      <text>
        <r>
          <rPr>
            <b/>
            <sz val="9"/>
            <color indexed="81"/>
            <rFont val="Tahoma"/>
            <family val="2"/>
          </rPr>
          <t>TIME SINCE - 56 WEEKS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T = 0.25</t>
        </r>
      </text>
    </comment>
    <comment ref="Z2" authorId="0" shapeId="0">
      <text>
        <r>
          <rPr>
            <sz val="14"/>
            <color indexed="81"/>
            <rFont val="Tahoma"/>
            <family val="2"/>
          </rPr>
          <t xml:space="preserve">TIME SINCE - 54 WEEKS
T=0.25
</t>
        </r>
      </text>
    </comment>
    <comment ref="AE2" authorId="0" shapeId="0">
      <text>
        <r>
          <rPr>
            <sz val="14"/>
            <color indexed="81"/>
            <rFont val="Tahoma"/>
            <family val="2"/>
          </rPr>
          <t xml:space="preserve">TIME SINCE - 06 WeekS
T=1
</t>
        </r>
      </text>
    </comment>
    <comment ref="AJ2" authorId="0" shapeId="0">
      <text>
        <r>
          <rPr>
            <sz val="14"/>
            <color indexed="81"/>
            <rFont val="Tahoma"/>
            <family val="2"/>
          </rPr>
          <t xml:space="preserve">TIME SINCE - 02 WeekS
T=1
</t>
        </r>
      </text>
    </comment>
    <comment ref="AF4" authorId="0" shapeId="0">
      <text>
        <r>
          <rPr>
            <sz val="9"/>
            <color indexed="81"/>
            <rFont val="Tahoma"/>
            <family val="2"/>
          </rPr>
          <t xml:space="preserve">RANK IN LAST EVENT IN FEB IS 01
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- 45 WEEKS
T=0.5</t>
        </r>
      </text>
    </comment>
    <comment ref="K2" authorId="0" shapeId="0">
      <text>
        <r>
          <rPr>
            <b/>
            <sz val="12"/>
            <color indexed="81"/>
            <rFont val="Tahoma"/>
            <family val="2"/>
          </rPr>
          <t>TIME SINCE - 28 WEEKS
T=0.5</t>
        </r>
      </text>
    </comment>
    <comment ref="P2" authorId="0" shapeId="0">
      <text>
        <r>
          <rPr>
            <b/>
            <sz val="12"/>
            <color indexed="81"/>
            <rFont val="Tahoma"/>
            <family val="2"/>
          </rPr>
          <t>TIME SINCE -30 WEEKS
T=0.5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- 56 WEEKS
T=0.25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- 54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" authorId="0" shapeId="0">
      <text>
        <r>
          <rPr>
            <b/>
            <sz val="14"/>
            <color indexed="81"/>
            <rFont val="Tahoma"/>
            <family val="2"/>
          </rPr>
          <t>TIME SINCE - 06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2" authorId="0" shapeId="0">
      <text>
        <r>
          <rPr>
            <b/>
            <sz val="14"/>
            <color indexed="81"/>
            <rFont val="Tahoma"/>
            <family val="2"/>
          </rPr>
          <t>TIME SINCE - 02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NP-Due to participation in International event (Prev Rank - 2)</t>
        </r>
      </text>
    </comment>
    <comment ref="AF4" authorId="0" shapeId="0">
      <text>
        <r>
          <rPr>
            <b/>
            <sz val="9"/>
            <color indexed="81"/>
            <rFont val="Tahoma"/>
            <family val="2"/>
          </rPr>
          <t>Last Rank in YAI sailing champ is 1</t>
        </r>
      </text>
    </comment>
    <comment ref="V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NP-Due to participation in International event (Prev Rank  - 6)</t>
        </r>
      </text>
    </comment>
    <comment ref="AA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NP-Due to participation in International event (Prev Rank - 6)</t>
        </r>
      </text>
    </comment>
    <comment ref="AF7" authorId="0" shapeId="0">
      <text>
        <r>
          <rPr>
            <b/>
            <sz val="9"/>
            <color indexed="81"/>
            <rFont val="Tahoma"/>
            <family val="2"/>
          </rPr>
          <t>Last Rank in YAI sailing champ is 2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>TIME SINCE - 45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TIME SINCE - 15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TIME SINCE = 02 WEEK
T=1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- 45 WEEKS
T=0.5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9"/>
            <color indexed="81"/>
            <rFont val="Tahoma"/>
            <family val="2"/>
          </rPr>
          <t>TIME SINCE - 70 WEEKS
T=0.25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TIME SINCE = 54 WEEKS
T=0.25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TIME SINCE = 45  WEEKS
T=0.5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TIME SINCE = 06  WEEKS
T=1</t>
        </r>
      </text>
    </comment>
    <comment ref="T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TIME SINCE = 06  WEEKS
T=1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9"/>
            <color indexed="81"/>
            <rFont val="Tahoma"/>
            <family val="2"/>
          </rPr>
          <t>TIME SINCE - 54 WEEKS
T=0.25</t>
        </r>
      </text>
    </comment>
    <comment ref="J2" authorId="0" shapeId="0">
      <text>
        <r>
          <rPr>
            <sz val="9"/>
            <color indexed="81"/>
            <rFont val="Tahoma"/>
            <family val="2"/>
          </rPr>
          <t>TIME SINCE - 45 WEEKS
T=0.5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>TIME SINCE - 45 WEEKS</t>
        </r>
        <r>
          <rPr>
            <sz val="9"/>
            <color indexed="81"/>
            <rFont val="Tahoma"/>
            <family val="2"/>
          </rPr>
          <t xml:space="preserve">
T=0.5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TIME SINCE - 54 WEEKS</t>
        </r>
        <r>
          <rPr>
            <sz val="9"/>
            <color indexed="81"/>
            <rFont val="Tahoma"/>
            <family val="2"/>
          </rPr>
          <t xml:space="preserve">
T=0.25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TIME SINCE - 06 WEEKS</t>
        </r>
        <r>
          <rPr>
            <sz val="9"/>
            <color indexed="81"/>
            <rFont val="Tahoma"/>
            <family val="2"/>
          </rPr>
          <t xml:space="preserve">
T=1</t>
        </r>
      </text>
    </comment>
    <comment ref="T2" authorId="0" shapeId="0">
      <text>
        <r>
          <rPr>
            <b/>
            <sz val="9"/>
            <color indexed="81"/>
            <rFont val="Tahoma"/>
            <family val="2"/>
          </rPr>
          <t>TIME SINCE - 05 WEEKS</t>
        </r>
        <r>
          <rPr>
            <sz val="9"/>
            <color indexed="81"/>
            <rFont val="Tahoma"/>
            <family val="2"/>
          </rPr>
          <t xml:space="preserve">
T=1</t>
        </r>
      </text>
    </comment>
    <comment ref="Y2" authorId="0" shapeId="0">
      <text>
        <r>
          <rPr>
            <b/>
            <sz val="9"/>
            <color indexed="81"/>
            <rFont val="Tahoma"/>
            <family val="2"/>
          </rPr>
          <t>TIME SINCE - 02 WEEKS</t>
        </r>
        <r>
          <rPr>
            <sz val="9"/>
            <color indexed="81"/>
            <rFont val="Tahoma"/>
            <family val="2"/>
          </rPr>
          <t xml:space="preserve">
T=1</t>
        </r>
      </text>
    </comment>
  </commentList>
</comments>
</file>

<file path=xl/sharedStrings.xml><?xml version="1.0" encoding="utf-8"?>
<sst xmlns="http://schemas.openxmlformats.org/spreadsheetml/2006/main" count="1510" uniqueCount="417">
  <si>
    <t>S.No.</t>
  </si>
  <si>
    <t>Name</t>
  </si>
  <si>
    <t>DOB</t>
  </si>
  <si>
    <t>29.04.2006</t>
  </si>
  <si>
    <t>RS:One Girls</t>
  </si>
  <si>
    <t>RS:One Boys</t>
  </si>
  <si>
    <t>OPTIMIST</t>
  </si>
  <si>
    <t>Sl.no</t>
  </si>
  <si>
    <t>Gender</t>
  </si>
  <si>
    <t>M</t>
  </si>
  <si>
    <t>27.09.2008</t>
  </si>
  <si>
    <t>10.12.2007</t>
  </si>
  <si>
    <t>F</t>
  </si>
  <si>
    <t>23.12.2006</t>
  </si>
  <si>
    <t>01.10.2006</t>
  </si>
  <si>
    <t>24.08.2006</t>
  </si>
  <si>
    <t>01.01.2007</t>
  </si>
  <si>
    <t>EKLAVYA BATHAM</t>
  </si>
  <si>
    <t>HREITHIK AMAR J</t>
  </si>
  <si>
    <t>KRISHNA DIWAKAR</t>
  </si>
  <si>
    <t>SHARANYA Y JADHAV</t>
  </si>
  <si>
    <t>NEHA THAKUR</t>
  </si>
  <si>
    <t>AJAY GAJJI</t>
  </si>
  <si>
    <t>DANIEL ISRAIL RAJKUMAR MS</t>
  </si>
  <si>
    <t>AKASH TANGAI</t>
  </si>
  <si>
    <t>VIKRAM SINGH BHATI</t>
  </si>
  <si>
    <t>VIKRAM MALLEPOGU</t>
  </si>
  <si>
    <t>DEEKSHITHA K</t>
  </si>
  <si>
    <t>SHAGUN JHA</t>
  </si>
  <si>
    <t>15.08.2010</t>
  </si>
  <si>
    <t>06.05.2009</t>
  </si>
  <si>
    <t>03.11.2007</t>
  </si>
  <si>
    <t>13.05.2008</t>
  </si>
  <si>
    <t>30.03.2008</t>
  </si>
  <si>
    <t>22.01.2009</t>
  </si>
  <si>
    <t>03.01.2008</t>
  </si>
  <si>
    <t>09.04.2008</t>
  </si>
  <si>
    <t>23.05.2009</t>
  </si>
  <si>
    <t>04.02.2008</t>
  </si>
  <si>
    <t>01.11.2008</t>
  </si>
  <si>
    <t>RUBEN VIJAY NERLEKAR</t>
  </si>
  <si>
    <t>05.03.2008</t>
  </si>
  <si>
    <t>24.02.2008</t>
  </si>
  <si>
    <t>17.04.2008</t>
  </si>
  <si>
    <t>26.05.2007</t>
  </si>
  <si>
    <t>29.07.2008</t>
  </si>
  <si>
    <t>RITIKA DANGI</t>
  </si>
  <si>
    <t>NANHE RAJA BUNDELA</t>
  </si>
  <si>
    <t>LAVETI JHANSI PRIYA</t>
  </si>
  <si>
    <t>ANSHRAJ BUNDELA</t>
  </si>
  <si>
    <t>VEERA V VAISHNAVI</t>
  </si>
  <si>
    <t>SHITAL SENDHAV</t>
  </si>
  <si>
    <t>SANTOSH CHINTAKAYALA</t>
  </si>
  <si>
    <t>PEARL COLVALCAR</t>
  </si>
  <si>
    <t>AARTI VERMA</t>
  </si>
  <si>
    <t>BHARATH KUMAR P</t>
  </si>
  <si>
    <t>T YASHWANTH</t>
  </si>
  <si>
    <t>M JEEVAN KUMAR</t>
  </si>
  <si>
    <t>GANESH VISHWAKARMA</t>
  </si>
  <si>
    <t>08.08.2006</t>
  </si>
  <si>
    <t>29ER</t>
  </si>
  <si>
    <t>LASER 4.7- BOYS</t>
  </si>
  <si>
    <t>LASER 4.7- GIRLS</t>
  </si>
  <si>
    <t>07.05.2005</t>
  </si>
  <si>
    <t>29.11.2005</t>
  </si>
  <si>
    <t>02.06.2005</t>
  </si>
  <si>
    <t>27.06.2006</t>
  </si>
  <si>
    <t>13.08.2006</t>
  </si>
  <si>
    <t>18.07.2006</t>
  </si>
  <si>
    <t>15.12.2008</t>
  </si>
  <si>
    <t>NP</t>
  </si>
  <si>
    <t>21.08.2009</t>
  </si>
  <si>
    <t>12.05.2009</t>
  </si>
  <si>
    <t>15.01.2010</t>
  </si>
  <si>
    <t xml:space="preserve">Club </t>
  </si>
  <si>
    <t>Total Scores</t>
  </si>
  <si>
    <t>NSS BHOPAL</t>
  </si>
  <si>
    <t>YCH</t>
  </si>
  <si>
    <t>NBSC</t>
  </si>
  <si>
    <t>TSC</t>
  </si>
  <si>
    <t>CESC</t>
  </si>
  <si>
    <t>RMYC</t>
  </si>
  <si>
    <t>TNSA</t>
  </si>
  <si>
    <t>SSC</t>
  </si>
  <si>
    <t>EMESA</t>
  </si>
  <si>
    <t>RBYC</t>
  </si>
  <si>
    <t>INWTC MUMBAI</t>
  </si>
  <si>
    <t>CLUB</t>
  </si>
  <si>
    <t>CLUBS</t>
  </si>
  <si>
    <t>28.04.2007</t>
  </si>
  <si>
    <t>HRIDAY JAYRAM JOSHI</t>
  </si>
  <si>
    <t>10.09.2010</t>
  </si>
  <si>
    <t>SCORES</t>
  </si>
  <si>
    <t>16.03.2006</t>
  </si>
  <si>
    <t>GYA</t>
  </si>
  <si>
    <t>NAINCY RAI</t>
  </si>
  <si>
    <t>VIDHYANSHI MISHRA</t>
  </si>
  <si>
    <t>07.01.2005</t>
  </si>
  <si>
    <t>10.07.2005</t>
  </si>
  <si>
    <t>SCORE</t>
  </si>
  <si>
    <t>ARYAN HARSHYANA</t>
  </si>
  <si>
    <t>MSC</t>
  </si>
  <si>
    <t>07.06.2008</t>
  </si>
  <si>
    <t>ARAHANT VEERAREDDY</t>
  </si>
  <si>
    <t>14.02.2008</t>
  </si>
  <si>
    <t>PRESLEE</t>
  </si>
  <si>
    <t>01.04.2008</t>
  </si>
  <si>
    <t>BONGUR BUNNY</t>
  </si>
  <si>
    <t>01.01.2010</t>
  </si>
  <si>
    <t>VIVAN KUDALE</t>
  </si>
  <si>
    <t>SANJANA BHASIN</t>
  </si>
  <si>
    <t>DOKI SATHWIK</t>
  </si>
  <si>
    <t>TALLARI SHASHANK RAJ</t>
  </si>
  <si>
    <t>ARYAMAN SUNIL TRIVEDI</t>
  </si>
  <si>
    <t>12.08.2010</t>
  </si>
  <si>
    <t>22.08.2011</t>
  </si>
  <si>
    <t>01.02.2010</t>
  </si>
  <si>
    <t>15.10.2009</t>
  </si>
  <si>
    <t>14.07.2009</t>
  </si>
  <si>
    <t>13.10.2010</t>
  </si>
  <si>
    <t>03.04.2011</t>
  </si>
  <si>
    <t>04.12.2009</t>
  </si>
  <si>
    <t>ABHINAY YADAV</t>
  </si>
  <si>
    <t>05.01.2005</t>
  </si>
  <si>
    <t>SANTHOSH BANOTHU/ AKASH</t>
  </si>
  <si>
    <t>06.01.2004/ 20.08.2005</t>
  </si>
  <si>
    <t>NAINCY RAI/ ANIRAJ SENDHAV</t>
  </si>
  <si>
    <t>VIDHYANSHI MISHRA/ MANISH SHARMA</t>
  </si>
  <si>
    <t>07.01.2005/ 15.08.2005</t>
  </si>
  <si>
    <t>10.07.2005/ 24.03.2006</t>
  </si>
  <si>
    <t>ALL INDIA BOARD SAILING CHAMPIONSHIP 2022 20-24 APR 22</t>
  </si>
  <si>
    <t>AJAY YADAV</t>
  </si>
  <si>
    <t>SRAVAN KATRAVATH</t>
  </si>
  <si>
    <t>KETHAVATH NITHIN</t>
  </si>
  <si>
    <t>AARYA RAOTE</t>
  </si>
  <si>
    <t>VISHWANATH PADIDALA</t>
  </si>
  <si>
    <t>16.12.2006</t>
  </si>
  <si>
    <t>YEROLLU JOHN</t>
  </si>
  <si>
    <t>SUMANT ARUNACHALAM</t>
  </si>
  <si>
    <t>01.11.2006</t>
  </si>
  <si>
    <t>DAKSH CAPOOR</t>
  </si>
  <si>
    <t>14.10.2008</t>
  </si>
  <si>
    <t>NATIONALS SCORE+ BEST TWO (OUT OF THREE)</t>
  </si>
  <si>
    <t>PARTH SINGH CHOUHAN</t>
  </si>
  <si>
    <t>30.07.2008</t>
  </si>
  <si>
    <t>AASTHA PANDEY</t>
  </si>
  <si>
    <t>21.03.2011</t>
  </si>
  <si>
    <t>ANSHU YADAV</t>
  </si>
  <si>
    <t>17.01.2009</t>
  </si>
  <si>
    <t>RUDRESH SINGH PATEL</t>
  </si>
  <si>
    <t>25.08.2009</t>
  </si>
  <si>
    <t>ADVAIT SOMA</t>
  </si>
  <si>
    <t>09.11.2008</t>
  </si>
  <si>
    <t>TANAYA PARIDA</t>
  </si>
  <si>
    <t>04.12.2011</t>
  </si>
  <si>
    <t>SMRIDDHI BATHAM</t>
  </si>
  <si>
    <t>07.01.2012</t>
  </si>
  <si>
    <t>04.09.2008</t>
  </si>
  <si>
    <t>YAI YOUTH CHAMPIONSHIP 2022 (29 JUL - 04 AUG 22)</t>
  </si>
  <si>
    <t>YAI YOUTH CHAMPIONSHIP 2022 (29 JUL - 04 AUG 22), MYSORE</t>
  </si>
  <si>
    <t>MUDAVATH SUNIL</t>
  </si>
  <si>
    <t>18.06.2006</t>
  </si>
  <si>
    <t>SATYAM JHA</t>
  </si>
  <si>
    <t>M PAGALVAN</t>
  </si>
  <si>
    <t>10.06.2009</t>
  </si>
  <si>
    <t>ALIA SABREEN FAISAL</t>
  </si>
  <si>
    <t>DIYA BHARATH MADHIRAJU</t>
  </si>
  <si>
    <t>RMSC</t>
  </si>
  <si>
    <t>20.08.2008</t>
  </si>
  <si>
    <t>LAHARI KOMMARAVELLY</t>
  </si>
  <si>
    <t>17.12.2010</t>
  </si>
  <si>
    <t>RAMAKANT</t>
  </si>
  <si>
    <t>10.12.2008</t>
  </si>
  <si>
    <t>AMITAV VEERAREDDY</t>
  </si>
  <si>
    <t>18.01.2010</t>
  </si>
  <si>
    <t>SAANVI SINGH</t>
  </si>
  <si>
    <t>23.07.2010</t>
  </si>
  <si>
    <t>EASHAAN MEHTA</t>
  </si>
  <si>
    <t>13.08.2009</t>
  </si>
  <si>
    <t>MAANYA REDDY</t>
  </si>
  <si>
    <t>20.05.2008</t>
  </si>
  <si>
    <t>HENDRICK JABARAJ S</t>
  </si>
  <si>
    <t>03.12.2012</t>
  </si>
  <si>
    <t>VANTAVA RAGHURAM</t>
  </si>
  <si>
    <t>02.12.2013</t>
  </si>
  <si>
    <t>TIANA MALHOTRA</t>
  </si>
  <si>
    <t>11.04.2011</t>
  </si>
  <si>
    <t>YAI YOUTH MULTICLASS SAILING &amp; KITEBOARD 2022 (7-13 AUG 22)</t>
  </si>
  <si>
    <t>YAI YOUTH MULTICLASS SAILING &amp; KITEBOARD CHAMP (07-13 AUG 22)</t>
  </si>
  <si>
    <t>ALEKHYA COONDOO / KARTHIK CHAKALI</t>
  </si>
  <si>
    <t>28.01.2006 / 22.05.2004</t>
  </si>
  <si>
    <t>SSC/NBSC</t>
  </si>
  <si>
    <t>NIKIL DILIP MANDAUKAR / MUNDAVATH SUNIL</t>
  </si>
  <si>
    <t>22.09.2006 / 18.06.2006</t>
  </si>
  <si>
    <t>03.08.2006</t>
  </si>
  <si>
    <t>DHRUVA S MARATHE</t>
  </si>
  <si>
    <t>16.11.2009</t>
  </si>
  <si>
    <t>420 (BOYS)</t>
  </si>
  <si>
    <t>420 (MIXED)</t>
  </si>
  <si>
    <t>NO. OF ENTRIES (N)</t>
  </si>
  <si>
    <t>POS. IN REGATTA (P)</t>
  </si>
  <si>
    <t>TIME ADJUSTMENT FACTOR (T)</t>
  </si>
  <si>
    <t>R/OFF</t>
  </si>
  <si>
    <t>TOTAL</t>
  </si>
  <si>
    <t>13TH MONSOON REGATTA (16 JUL 22)</t>
  </si>
  <si>
    <t>YAI YOUTH NATIONALS 2022 (13-20 OCT 22)</t>
  </si>
  <si>
    <t>SAMAIRA TANDON</t>
  </si>
  <si>
    <t>YAJAT SINGH</t>
  </si>
  <si>
    <t>KSHITIJ SHARMA</t>
  </si>
  <si>
    <t>INWTC (MB)</t>
  </si>
  <si>
    <t>ARJUN S MARATHE</t>
  </si>
  <si>
    <t>SHRAVAN NILESH JADHAV</t>
  </si>
  <si>
    <t>DARAYUS J KARANILA</t>
  </si>
  <si>
    <t>MANKA SHARMA</t>
  </si>
  <si>
    <t>AARAV SINHA</t>
  </si>
  <si>
    <t>HARSHITA SINGH</t>
  </si>
  <si>
    <t>KATYAYANI KAUSHIK</t>
  </si>
  <si>
    <t>RAUNAK RADHESHYAM KESARI</t>
  </si>
  <si>
    <t>ANSH KUMAR</t>
  </si>
  <si>
    <t>AADYA SACHDEVA</t>
  </si>
  <si>
    <t>PREET</t>
  </si>
  <si>
    <t>INWTC MANDOVI)</t>
  </si>
  <si>
    <t>ARNAV SATISH SALUNKE</t>
  </si>
  <si>
    <t>THANEESHA J</t>
  </si>
  <si>
    <t>54</t>
  </si>
  <si>
    <t>AKSHAY KUMAR NARAYANA</t>
  </si>
  <si>
    <t>SAMAIRA CHANDA</t>
  </si>
  <si>
    <t>53</t>
  </si>
  <si>
    <t>51</t>
  </si>
  <si>
    <t>50</t>
  </si>
  <si>
    <t>49</t>
  </si>
  <si>
    <t>48</t>
  </si>
  <si>
    <t>KRISHNA VENKITACHALAM</t>
  </si>
  <si>
    <t>ANURAG DEVATHRAJ</t>
  </si>
  <si>
    <t>RISHABH SINHA</t>
  </si>
  <si>
    <t>AYUSH DIPAK NIKAM</t>
  </si>
  <si>
    <t>45</t>
  </si>
  <si>
    <t>44</t>
  </si>
  <si>
    <t>42</t>
  </si>
  <si>
    <t>AAYUSH</t>
  </si>
  <si>
    <t>RUDRANSH SHARMA</t>
  </si>
  <si>
    <t>FREYANA DRIVER</t>
  </si>
  <si>
    <t>RIZWAN MOHD</t>
  </si>
  <si>
    <t>DIVESH SANTOSH NAIDU</t>
  </si>
  <si>
    <t>INWTC (MANDOVI)</t>
  </si>
  <si>
    <t>20.04.2008</t>
  </si>
  <si>
    <t>28.02.2011</t>
  </si>
  <si>
    <t>10.04.2010</t>
  </si>
  <si>
    <t>22.08.2008</t>
  </si>
  <si>
    <t>10.09.2011</t>
  </si>
  <si>
    <t>30.11.2012</t>
  </si>
  <si>
    <t>24.01.2008</t>
  </si>
  <si>
    <t>05.08.2008</t>
  </si>
  <si>
    <t>15.02.2012</t>
  </si>
  <si>
    <t>18.09.2010</t>
  </si>
  <si>
    <t>16.02.2010</t>
  </si>
  <si>
    <t>20.01.2012</t>
  </si>
  <si>
    <t>05.06.2010</t>
  </si>
  <si>
    <t>22.08.2013</t>
  </si>
  <si>
    <t>17.01.2010</t>
  </si>
  <si>
    <t>06.04.2010</t>
  </si>
  <si>
    <t>27.08.2011</t>
  </si>
  <si>
    <t>17.07.2012</t>
  </si>
  <si>
    <t>21.07.2012</t>
  </si>
  <si>
    <t>21.09.2012</t>
  </si>
  <si>
    <t>04.06.2013</t>
  </si>
  <si>
    <t>06.11.2013</t>
  </si>
  <si>
    <t>06.06.2011</t>
  </si>
  <si>
    <t xml:space="preserve">YAI YOUTH NATIONAL CHAMPIONSHIP 2022 (13-20 OCT 22) </t>
  </si>
  <si>
    <t>STUTI RANJAN</t>
  </si>
  <si>
    <t>17.10.2010</t>
  </si>
  <si>
    <t>KARROLLA KARTHIK</t>
  </si>
  <si>
    <t>YASH INAS GARODI</t>
  </si>
  <si>
    <t>SAURAV MUKHERJEE</t>
  </si>
  <si>
    <t>25.06.2007</t>
  </si>
  <si>
    <t>14.03.2006</t>
  </si>
  <si>
    <t>SIKHANSHU SINGH</t>
  </si>
  <si>
    <t>ALOK R PANDEY</t>
  </si>
  <si>
    <t>MPYA</t>
  </si>
  <si>
    <t>01.02.2005</t>
  </si>
  <si>
    <t>27.12.2005</t>
  </si>
  <si>
    <t>NARAYAN MUNDA</t>
  </si>
  <si>
    <t>OYA</t>
  </si>
  <si>
    <t>ALEKHYA COONDOO / P AKHIL</t>
  </si>
  <si>
    <t>28.01.2006 / 08.12.2005</t>
  </si>
  <si>
    <t>SSC/TSC</t>
  </si>
  <si>
    <t>SHIVAM PRADHAN/ THIMITI RASHMITA</t>
  </si>
  <si>
    <t>29.09.2004/        18.09.2012</t>
  </si>
  <si>
    <t>NIKHIL DILIP / KARTHIK CHAKALI</t>
  </si>
  <si>
    <t>SACHIN BETHAMALLA / MALLESH VADLA</t>
  </si>
  <si>
    <t>22.09.2006/ 22.05.2004</t>
  </si>
  <si>
    <t>19.04.2005/ 20.03.2005</t>
  </si>
  <si>
    <t>MSC/INWTC MANDOVI</t>
  </si>
  <si>
    <t>10.09.2008</t>
  </si>
  <si>
    <t>LASER RADIAL - OPEN</t>
  </si>
  <si>
    <t>YAI YOUTH NATIONAL CHAMPIONSHIP 2022 (13-20 OCT 22)</t>
  </si>
  <si>
    <t xml:space="preserve">YAI YOUTH CHAMPIONSHIP 2022 (13-20 OCT 22) </t>
  </si>
  <si>
    <t>YAI YOUTH NATIONAL CHAMPIONSHIP 2022  (13-20 OCT 22)</t>
  </si>
  <si>
    <t>YAI YOUTH NATIONAL CHAMPIONSHIP 2022  (13-20 OCT 22 )</t>
  </si>
  <si>
    <t>SAIL INDIA 2023, MUMBAI (24-31 JAN 23)</t>
  </si>
  <si>
    <t>SHASHANK BATHAM</t>
  </si>
  <si>
    <t>24.05.2007</t>
  </si>
  <si>
    <t>AKSHAT KUMAR DOHARE</t>
  </si>
  <si>
    <t>MALLESH GADHAM</t>
  </si>
  <si>
    <t>RAMAKANT VERMA</t>
  </si>
  <si>
    <t>PREET SIWAL</t>
  </si>
  <si>
    <t>NON MEMBER</t>
  </si>
  <si>
    <t>SAIL INDIA 2022 (24 - 31 JAN 23)</t>
  </si>
  <si>
    <t>DIVYANSHI MISHRA</t>
  </si>
  <si>
    <t>14.06.2007</t>
  </si>
  <si>
    <t xml:space="preserve">YAI CHAMPIONSHIP 2023, MUMBAI (07-13 FEB 23) </t>
  </si>
  <si>
    <t>YAI CHAMPIONSHIP 2023 (07-13 FEB 23)</t>
  </si>
  <si>
    <t>YAI YOUTH MULTICLASS SAILING &amp; KITEBOARD 2022, Mysore (7-13 AUG 22)</t>
  </si>
  <si>
    <t xml:space="preserve">Nationals  Score + Best two (out of three) </t>
  </si>
  <si>
    <t xml:space="preserve">Nationals Score + Best two (out of three) </t>
  </si>
  <si>
    <t xml:space="preserve">SAIL INDIA 2023 (24-31 JAN 2023) </t>
  </si>
  <si>
    <t>SHUBHAM YADAV</t>
  </si>
  <si>
    <t>JIANA SHROFF</t>
  </si>
  <si>
    <t>MEENAKSHI TRIVEDI</t>
  </si>
  <si>
    <t>01.01.2009</t>
  </si>
  <si>
    <t>29.04.2008</t>
  </si>
  <si>
    <t>18.02.2012</t>
  </si>
  <si>
    <t>ADHVAIT PRASANT MENON</t>
  </si>
  <si>
    <t>Nationals Score+ Best Two (out of rest)</t>
  </si>
  <si>
    <t>ALL INDIA WINDSURFING &amp; KITEBOARDING CHAMPIONSHIP 2023 (11-15 MAY 23), CHENNAI</t>
  </si>
  <si>
    <t>V VAMSHI</t>
  </si>
  <si>
    <t>INWTC(G0A)</t>
  </si>
  <si>
    <t>02.02.2004</t>
  </si>
  <si>
    <t>YAI 3RD SECUNDERABAD CLUB YOUTH REGATTA 2023 (10-15 JUL 23)</t>
  </si>
  <si>
    <t>NP due to Int Event</t>
  </si>
  <si>
    <t>YAI 3RD SECUNDERABAD YOUTH REGATTA (10-15 jul 23)</t>
  </si>
  <si>
    <t>17.03.2007</t>
  </si>
  <si>
    <t>GANESH PEERATTA</t>
  </si>
  <si>
    <t xml:space="preserve">MS DANIEL </t>
  </si>
  <si>
    <t>PRANAY ITTTEMALA</t>
  </si>
  <si>
    <t>10.03.2009</t>
  </si>
  <si>
    <t>05.05.2008</t>
  </si>
  <si>
    <t>DHANANJAY PRADHAN</t>
  </si>
  <si>
    <t>PRANAV SHARMA</t>
  </si>
  <si>
    <t>NP VIEW INT EVENT</t>
  </si>
  <si>
    <t>YAI 3RD SECUNDERABAD CLUB REGATTA (11-15 JUL 23)_</t>
  </si>
  <si>
    <t>LAVETI DHARANI/VADLA MALLESH</t>
  </si>
  <si>
    <t>YCH/NBSC</t>
  </si>
  <si>
    <t>PARANDI RAVALI / SRAVAN KATRAVATH</t>
  </si>
  <si>
    <t>CHUNNU KUMAR / DEEPAK SHUKLA</t>
  </si>
  <si>
    <t>THANUJA KAMESWAR / PEERKATLA GANESH</t>
  </si>
  <si>
    <t>MANSVI SONI / MANISH SHARMA</t>
  </si>
  <si>
    <t>SHLOKA MAHESH / NAVADEEP</t>
  </si>
  <si>
    <t>12.03.2005 / 20.03.2005</t>
  </si>
  <si>
    <t>18.02.2006 / 01.01.2007</t>
  </si>
  <si>
    <t>12.10.2004 / NON MEMBER</t>
  </si>
  <si>
    <t>24.07.2007 / 17.03.2007</t>
  </si>
  <si>
    <t>NON MEMBERS</t>
  </si>
  <si>
    <t>24.11.2006 / 17.09.2007</t>
  </si>
  <si>
    <t>AGE&gt;2004</t>
  </si>
  <si>
    <t>NIKHIL DILIP MANDAVKAR / AKASH</t>
  </si>
  <si>
    <t xml:space="preserve">YAI 3RD SECUNDERABAD CLUB YOUTH REGATTA (11-15 JUL 23) </t>
  </si>
  <si>
    <t>INWTC(MANDOVI)/NBSC</t>
  </si>
  <si>
    <t>SUNIL MUDAVATH / SATYAM JHA</t>
  </si>
  <si>
    <t>SACHIN BETHAMALLA / RAMAKANT</t>
  </si>
  <si>
    <t>VIKRAM SINGH BHATI / KARROLLA KARTHIK</t>
  </si>
  <si>
    <t xml:space="preserve">22.09.2006 / 20.08.2005 </t>
  </si>
  <si>
    <t xml:space="preserve">18.06.2006 / 26.05.2007 </t>
  </si>
  <si>
    <t>19.04.2005 /  10.12.2008</t>
  </si>
  <si>
    <t xml:space="preserve">09.04.2008 / 03.11.2007 </t>
  </si>
  <si>
    <t>14TH MONSOON REGATTA (16-23 JUL 23)</t>
  </si>
  <si>
    <t>BANDARAM SAHITH</t>
  </si>
  <si>
    <t>SHREYA KRISHNA LAKSHMINARAYANAN</t>
  </si>
  <si>
    <t>RAHUL SARPJIT SONAR</t>
  </si>
  <si>
    <t>VAISHNAVI VEERAVAMSHAM / PRANAY ITTEMALLA</t>
  </si>
  <si>
    <t>01.10.2006 / 10.03.2009</t>
  </si>
  <si>
    <t>YAI YOUTH MULTICLASS SAILING CHAMPIONSHIP (10-14 AUG 23)</t>
  </si>
  <si>
    <t>SABAVATH VIJAY KUMAR / DEEPAK SHUKLA</t>
  </si>
  <si>
    <t>19.04.2005 /22.09.2006</t>
  </si>
  <si>
    <t>SACHIN BETHAMALLA / NIKHIL DILIP MANDAVKAR</t>
  </si>
  <si>
    <t>NEW TEAM</t>
  </si>
  <si>
    <t>CHUNNU KUMAR / SHIVAM PRADHAN</t>
  </si>
  <si>
    <t>Nationals Score+ Best Two (out of all)</t>
  </si>
  <si>
    <t>25.07.2005 / 02.08.2004</t>
  </si>
  <si>
    <t xml:space="preserve">12.10.2004 / 29.09.2004 </t>
  </si>
  <si>
    <t>VIKRAM SINGH BHATI / BODA NAVADEEP</t>
  </si>
  <si>
    <t>09.04.2008 / 17.09.2007</t>
  </si>
  <si>
    <t>THANUJA KAMESWAR / SRAVAN KATRAVATH</t>
  </si>
  <si>
    <t>24.07.2007 / 01.01.2007</t>
  </si>
  <si>
    <t>PUSHKAR TEMBHRE / MANISH SHARMA</t>
  </si>
  <si>
    <t>13.07.2005 / 24.03.2006</t>
  </si>
  <si>
    <t>YAI YOUTH MULTICLASS SAILING CHAMPIONSHIP (10-14 JUL 23)</t>
  </si>
  <si>
    <t>ABI RAM</t>
  </si>
  <si>
    <t>ANKIT SINGH SISODIYA</t>
  </si>
  <si>
    <t>M DEEPAK KUMAR</t>
  </si>
  <si>
    <t>OMAR HAZARI</t>
  </si>
  <si>
    <t>ROYAL COLLEGE</t>
  </si>
  <si>
    <t>06.08.2007</t>
  </si>
  <si>
    <t>YERRA HARSHA VARDHAN</t>
  </si>
  <si>
    <t>06.04.2007</t>
  </si>
  <si>
    <t>YAI YOUTH MULTICLASS SAILING CHAMPIONSHIP (10-14 AUG23)</t>
  </si>
  <si>
    <t>YUSEF HAZARI</t>
  </si>
  <si>
    <t>GOVARDHAN PALLARA</t>
  </si>
  <si>
    <t>MANIDEEP PEERKATALA</t>
  </si>
  <si>
    <t>VINOD DANDU</t>
  </si>
  <si>
    <t>BINDU RATHLAVATH</t>
  </si>
  <si>
    <t>CHANDRALEKHA TATTARI</t>
  </si>
  <si>
    <t>AGASTYA DAMISHETTY</t>
  </si>
  <si>
    <t>GOWTHAM YADAV YERSANOLLA</t>
  </si>
  <si>
    <t>KRITHIKA VISHWANATHAN</t>
  </si>
  <si>
    <t>DIYA PATEL</t>
  </si>
  <si>
    <t>VK BHARATH</t>
  </si>
  <si>
    <t>28.10.2009</t>
  </si>
  <si>
    <t>01.06.2011</t>
  </si>
  <si>
    <t>17.03.2010</t>
  </si>
  <si>
    <t>26.09.2009</t>
  </si>
  <si>
    <t>27.06.2013</t>
  </si>
  <si>
    <t>21.02.2010</t>
  </si>
  <si>
    <t>30.05.2009</t>
  </si>
  <si>
    <t>T VENKATESH/ DEEPAK SHUKLA</t>
  </si>
  <si>
    <t>YCH /NSS BHOPAL</t>
  </si>
  <si>
    <t>03.08.2004/ 02.08.2004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</si>
</sst>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(&quot;$&quot;* #,##0.00_);_(&quot;$&quot;* \(#,##0.00\);_(&quot;$&quot;* &quot;-&quot;??_);_(@_)"/>
  </numFmts>
  <fonts count="2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indexed="81"/>
      <name val="Tahoma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sz val="16"/>
      <color indexed="81"/>
      <name val="Tahoma"/>
      <family val="2"/>
    </font>
    <font>
      <b/>
      <sz val="16"/>
      <color indexed="81"/>
      <name val="Tahoma"/>
      <family val="2"/>
    </font>
    <font>
      <b/>
      <sz val="11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5" fontId="21" fillId="0" borderId="0" applyFont="0" applyFill="0" applyBorder="0" applyAlignment="0" applyProtection="0"/>
  </cellStyleXfs>
  <cellXfs count="198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0" fillId="0" borderId="1" xfId="0" quotePrefix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/>
    <xf numFmtId="0" fontId="0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49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/>
    <xf numFmtId="0" fontId="0" fillId="3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49" fontId="0" fillId="0" borderId="0" xfId="0" applyNumberFormat="1" applyFont="1"/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0" fillId="3" borderId="0" xfId="0" applyNumberFormat="1" applyFont="1" applyFill="1" applyBorder="1" applyAlignment="1">
      <alignment horizontal="center"/>
    </xf>
    <xf numFmtId="49" fontId="0" fillId="3" borderId="0" xfId="0" applyNumberFormat="1" applyFont="1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quotePrefix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49" fontId="12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3" borderId="4" xfId="0" applyNumberFormat="1" applyFont="1" applyFill="1" applyBorder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0" fillId="2" borderId="0" xfId="0" applyNumberFormat="1" applyFont="1" applyFill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6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2" fillId="3" borderId="1" xfId="0" applyNumberFormat="1" applyFont="1" applyFill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12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49" fontId="2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3" borderId="3" xfId="0" applyNumberFormat="1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" fontId="0" fillId="0" borderId="0" xfId="0" applyNumberFormat="1" applyAlignment="1">
      <alignment vertical="center"/>
    </xf>
    <xf numFmtId="1" fontId="0" fillId="0" borderId="1" xfId="0" applyNumberFormat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 wrapText="1"/>
    </xf>
    <xf numFmtId="1" fontId="0" fillId="6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2" fontId="0" fillId="3" borderId="4" xfId="0" applyNumberFormat="1" applyFont="1" applyFill="1" applyBorder="1" applyAlignment="1">
      <alignment horizontal="center" vertical="center"/>
    </xf>
    <xf numFmtId="2" fontId="0" fillId="3" borderId="1" xfId="0" applyNumberFormat="1" applyFon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17" fontId="0" fillId="0" borderId="0" xfId="0" applyNumberFormat="1" applyFont="1" applyAlignment="1">
      <alignment vertical="center"/>
    </xf>
    <xf numFmtId="0" fontId="0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vertical="center"/>
    </xf>
    <xf numFmtId="0" fontId="1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1" fontId="0" fillId="2" borderId="1" xfId="0" applyNumberFormat="1" applyFont="1" applyFill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0" fillId="0" borderId="0" xfId="0" applyFont="1" applyFill="1" applyBorder="1"/>
    <xf numFmtId="0" fontId="11" fillId="0" borderId="0" xfId="0" applyFont="1"/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2" fillId="2" borderId="7" xfId="0" applyFont="1" applyFill="1" applyBorder="1" applyAlignment="1">
      <alignment vertical="center" wrapText="1"/>
    </xf>
    <xf numFmtId="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0" fillId="7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1" fontId="0" fillId="3" borderId="3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3" borderId="1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 wrapText="1"/>
    </xf>
    <xf numFmtId="0" fontId="11" fillId="3" borderId="1" xfId="0" applyNumberFormat="1" applyFont="1" applyFill="1" applyBorder="1" applyAlignment="1">
      <alignment horizontal="center" vertical="center" wrapText="1"/>
    </xf>
    <xf numFmtId="0" fontId="23" fillId="3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49" fontId="0" fillId="0" borderId="3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8" borderId="1" xfId="0" applyNumberFormat="1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4" borderId="3" xfId="0" applyNumberFormat="1" applyFont="1" applyFill="1" applyBorder="1" applyAlignment="1">
      <alignment horizontal="center" vertical="center" wrapText="1"/>
    </xf>
    <xf numFmtId="0" fontId="4" fillId="4" borderId="5" xfId="0" applyNumberFormat="1" applyFont="1" applyFill="1" applyBorder="1" applyAlignment="1">
      <alignment horizontal="center" vertical="center" wrapText="1"/>
    </xf>
    <xf numFmtId="0" fontId="4" fillId="4" borderId="6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" fillId="2" borderId="7" xfId="0" applyNumberFormat="1" applyFont="1" applyFill="1" applyBorder="1" applyAlignment="1">
      <alignment vertical="center" wrapText="1"/>
    </xf>
    <xf numFmtId="0" fontId="1" fillId="2" borderId="4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wrapText="1"/>
    </xf>
    <xf numFmtId="0" fontId="0" fillId="3" borderId="1" xfId="0" applyFont="1" applyFill="1" applyBorder="1"/>
    <xf numFmtId="0" fontId="0" fillId="3" borderId="8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O119"/>
  <sheetViews>
    <sheetView view="pageBreakPreview" zoomScale="70" zoomScaleNormal="100" zoomScaleSheetLayoutView="70" workbookViewId="0">
      <pane xSplit="17" ySplit="3" topLeftCell="U52" activePane="bottomRight" state="frozen"/>
      <selection pane="topRight" activeCell="R1" sqref="R1"/>
      <selection pane="bottomLeft" activeCell="A4" sqref="A4"/>
      <selection pane="bottomRight" activeCell="D18" sqref="D18"/>
    </sheetView>
  </sheetViews>
  <sheetFormatPr defaultRowHeight="15" x14ac:dyDescent="0.25"/>
  <cols>
    <col min="1" max="1" width="6" style="16" customWidth="1"/>
    <col min="2" max="2" width="26.5703125" style="16" customWidth="1"/>
    <col min="3" max="3" width="12.42578125" style="16" customWidth="1"/>
    <col min="4" max="4" width="7.5703125" style="16" customWidth="1"/>
    <col min="5" max="5" width="10.5703125" style="16" bestFit="1" customWidth="1"/>
    <col min="6" max="6" width="5.7109375" style="10" customWidth="1"/>
    <col min="7" max="7" width="7.140625" style="10" customWidth="1"/>
    <col min="8" max="8" width="11" style="10" customWidth="1"/>
    <col min="9" max="9" width="9.140625" style="10" customWidth="1"/>
    <col min="10" max="10" width="7.140625" style="10" customWidth="1"/>
    <col min="11" max="11" width="12.7109375" style="10" customWidth="1"/>
    <col min="12" max="12" width="10.42578125" style="10" customWidth="1"/>
    <col min="13" max="13" width="15.42578125" style="10" customWidth="1"/>
    <col min="14" max="14" width="12.7109375" style="10" customWidth="1"/>
    <col min="15" max="15" width="11" style="10" customWidth="1"/>
    <col min="16" max="16" width="9" style="27" customWidth="1"/>
    <col min="17" max="17" width="12.42578125" style="27" customWidth="1"/>
    <col min="18" max="18" width="11" style="27" customWidth="1"/>
    <col min="19" max="19" width="9.42578125" style="27" customWidth="1"/>
    <col min="20" max="20" width="7.140625" style="47" customWidth="1"/>
    <col min="21" max="21" width="7" style="10" customWidth="1"/>
    <col min="22" max="22" width="8.28515625" style="10" customWidth="1"/>
    <col min="23" max="23" width="11" style="10" customWidth="1"/>
    <col min="24" max="24" width="12.85546875" style="10" customWidth="1"/>
    <col min="25" max="35" width="7.140625" style="10" customWidth="1"/>
    <col min="36" max="36" width="4.42578125" style="10" customWidth="1"/>
    <col min="37" max="38" width="7.140625" style="10" customWidth="1"/>
    <col min="39" max="39" width="8.42578125" style="10" customWidth="1"/>
    <col min="40" max="40" width="7.140625" style="10" customWidth="1"/>
    <col min="41" max="41" width="12.7109375" style="49" customWidth="1"/>
    <col min="42" max="47" width="9.140625" style="16"/>
    <col min="48" max="48" width="14.85546875" style="16" customWidth="1"/>
    <col min="49" max="16384" width="9.140625" style="16"/>
  </cols>
  <sheetData>
    <row r="1" spans="1:93" ht="19.5" customHeight="1" x14ac:dyDescent="0.3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BO1" s="157" t="s">
        <v>6</v>
      </c>
      <c r="BP1" s="157"/>
      <c r="BQ1" s="157"/>
      <c r="BR1" s="157"/>
      <c r="BS1" s="157"/>
      <c r="BT1" s="157"/>
      <c r="BU1" s="157"/>
      <c r="BV1" s="157"/>
      <c r="BW1" s="157"/>
      <c r="BX1" s="157"/>
      <c r="BY1" s="157"/>
      <c r="BZ1" s="157"/>
      <c r="CA1" s="157"/>
      <c r="CB1" s="157"/>
      <c r="CC1" s="157"/>
      <c r="CD1" s="157"/>
      <c r="CE1" s="157"/>
      <c r="CF1" s="157"/>
      <c r="CG1" s="157"/>
      <c r="CH1" s="157"/>
      <c r="CI1" s="157"/>
      <c r="CJ1" s="157"/>
      <c r="CK1" s="157"/>
      <c r="CL1" s="157"/>
      <c r="CM1" s="157"/>
      <c r="CN1" s="157"/>
      <c r="CO1" s="49"/>
    </row>
    <row r="2" spans="1:93" s="39" customFormat="1" ht="57" customHeight="1" x14ac:dyDescent="0.25">
      <c r="A2" s="154" t="s">
        <v>7</v>
      </c>
      <c r="B2" s="154" t="s">
        <v>1</v>
      </c>
      <c r="C2" s="154" t="s">
        <v>74</v>
      </c>
      <c r="D2" s="154" t="s">
        <v>8</v>
      </c>
      <c r="E2" s="154" t="s">
        <v>2</v>
      </c>
      <c r="F2" s="155" t="s">
        <v>205</v>
      </c>
      <c r="G2" s="155"/>
      <c r="H2" s="155"/>
      <c r="I2" s="155"/>
      <c r="J2" s="155"/>
      <c r="K2" s="155" t="s">
        <v>204</v>
      </c>
      <c r="L2" s="155"/>
      <c r="M2" s="155"/>
      <c r="N2" s="155"/>
      <c r="O2" s="155"/>
      <c r="P2" s="155" t="s">
        <v>158</v>
      </c>
      <c r="Q2" s="155"/>
      <c r="R2" s="155"/>
      <c r="S2" s="155"/>
      <c r="T2" s="155"/>
      <c r="U2" s="155" t="s">
        <v>187</v>
      </c>
      <c r="V2" s="155"/>
      <c r="W2" s="155"/>
      <c r="X2" s="155"/>
      <c r="Y2" s="155"/>
      <c r="Z2" s="155" t="s">
        <v>315</v>
      </c>
      <c r="AA2" s="155"/>
      <c r="AB2" s="155"/>
      <c r="AC2" s="155"/>
      <c r="AD2" s="155"/>
      <c r="AE2" s="155" t="s">
        <v>365</v>
      </c>
      <c r="AF2" s="155"/>
      <c r="AG2" s="155"/>
      <c r="AH2" s="155"/>
      <c r="AI2" s="155"/>
      <c r="AJ2" s="155" t="s">
        <v>395</v>
      </c>
      <c r="AK2" s="155"/>
      <c r="AL2" s="155"/>
      <c r="AM2" s="155"/>
      <c r="AN2" s="155"/>
      <c r="AO2" s="156" t="s">
        <v>142</v>
      </c>
    </row>
    <row r="3" spans="1:93" s="50" customFormat="1" ht="91.5" customHeight="1" x14ac:dyDescent="0.25">
      <c r="A3" s="154"/>
      <c r="B3" s="154"/>
      <c r="C3" s="154"/>
      <c r="D3" s="154"/>
      <c r="E3" s="154"/>
      <c r="F3" s="48" t="s">
        <v>199</v>
      </c>
      <c r="G3" s="48" t="s">
        <v>200</v>
      </c>
      <c r="H3" s="48" t="s">
        <v>201</v>
      </c>
      <c r="I3" s="104" t="s">
        <v>92</v>
      </c>
      <c r="J3" s="70" t="s">
        <v>202</v>
      </c>
      <c r="K3" s="48" t="s">
        <v>199</v>
      </c>
      <c r="L3" s="48" t="s">
        <v>200</v>
      </c>
      <c r="M3" s="48" t="s">
        <v>201</v>
      </c>
      <c r="N3" s="104" t="s">
        <v>99</v>
      </c>
      <c r="O3" s="70" t="s">
        <v>202</v>
      </c>
      <c r="P3" s="48" t="s">
        <v>199</v>
      </c>
      <c r="Q3" s="48" t="s">
        <v>200</v>
      </c>
      <c r="R3" s="48" t="s">
        <v>201</v>
      </c>
      <c r="S3" s="104" t="s">
        <v>92</v>
      </c>
      <c r="T3" s="70" t="s">
        <v>202</v>
      </c>
      <c r="U3" s="48" t="s">
        <v>199</v>
      </c>
      <c r="V3" s="48" t="s">
        <v>200</v>
      </c>
      <c r="W3" s="48" t="s">
        <v>201</v>
      </c>
      <c r="X3" s="104" t="s">
        <v>92</v>
      </c>
      <c r="Y3" s="70" t="s">
        <v>202</v>
      </c>
      <c r="Z3" s="48" t="s">
        <v>199</v>
      </c>
      <c r="AA3" s="48" t="s">
        <v>200</v>
      </c>
      <c r="AB3" s="48" t="s">
        <v>201</v>
      </c>
      <c r="AC3" s="120" t="s">
        <v>92</v>
      </c>
      <c r="AD3" s="70" t="s">
        <v>202</v>
      </c>
      <c r="AE3" s="48" t="s">
        <v>199</v>
      </c>
      <c r="AF3" s="48" t="s">
        <v>200</v>
      </c>
      <c r="AG3" s="48" t="s">
        <v>201</v>
      </c>
      <c r="AH3" s="120" t="s">
        <v>92</v>
      </c>
      <c r="AI3" s="70" t="s">
        <v>202</v>
      </c>
      <c r="AJ3" s="48" t="s">
        <v>199</v>
      </c>
      <c r="AK3" s="48" t="s">
        <v>200</v>
      </c>
      <c r="AL3" s="48" t="s">
        <v>201</v>
      </c>
      <c r="AM3" s="120" t="s">
        <v>92</v>
      </c>
      <c r="AN3" s="70" t="s">
        <v>202</v>
      </c>
      <c r="AO3" s="156"/>
    </row>
    <row r="4" spans="1:93" ht="18.75" customHeight="1" x14ac:dyDescent="0.25">
      <c r="A4" s="22">
        <v>1</v>
      </c>
      <c r="B4" s="2" t="s">
        <v>17</v>
      </c>
      <c r="C4" s="2" t="s">
        <v>76</v>
      </c>
      <c r="D4" s="2" t="s">
        <v>9</v>
      </c>
      <c r="E4" s="2" t="s">
        <v>10</v>
      </c>
      <c r="F4" s="105">
        <v>75</v>
      </c>
      <c r="G4" s="105">
        <v>4</v>
      </c>
      <c r="H4" s="105">
        <v>0.5</v>
      </c>
      <c r="I4" s="68">
        <f t="shared" ref="I4:I19" si="0">200*(F4+1-G4)*H4/F4</f>
        <v>96</v>
      </c>
      <c r="J4" s="7">
        <f t="shared" ref="J4:J36" si="1">ROUNDUP(I4,0)</f>
        <v>96</v>
      </c>
      <c r="K4" s="68">
        <v>38</v>
      </c>
      <c r="L4" s="68">
        <v>2</v>
      </c>
      <c r="M4" s="68">
        <v>0.25</v>
      </c>
      <c r="N4" s="68">
        <f t="shared" ref="N4:N13" si="2">200*(K4+1-L4)*M4/K4</f>
        <v>48.684210526315788</v>
      </c>
      <c r="O4" s="7">
        <f t="shared" ref="O4:O35" si="3">ROUNDUP(N4,0)</f>
        <v>49</v>
      </c>
      <c r="P4" s="68">
        <v>44</v>
      </c>
      <c r="Q4" s="68">
        <v>2</v>
      </c>
      <c r="R4" s="68">
        <v>0.25</v>
      </c>
      <c r="S4" s="68">
        <f t="shared" ref="S4:S12" si="4">200*(P4+1-Q4)*R4/P4</f>
        <v>48.863636363636367</v>
      </c>
      <c r="T4" s="7">
        <f t="shared" ref="T4:T35" si="5">ROUNDUP(S4,0)</f>
        <v>49</v>
      </c>
      <c r="U4" s="69">
        <v>47</v>
      </c>
      <c r="V4" s="69">
        <v>1</v>
      </c>
      <c r="W4" s="69">
        <v>0.25</v>
      </c>
      <c r="X4" s="68">
        <f t="shared" ref="X4:X12" si="6">200*(U4+1-V4)*W4/U4</f>
        <v>50</v>
      </c>
      <c r="Y4" s="7">
        <f t="shared" ref="Y4:Y35" si="7">ROUNDUP(X4,0)</f>
        <v>50</v>
      </c>
      <c r="Z4" s="105">
        <v>38</v>
      </c>
      <c r="AA4" s="105" t="s">
        <v>70</v>
      </c>
      <c r="AB4" s="105">
        <v>0.5</v>
      </c>
      <c r="AC4" s="68">
        <v>0</v>
      </c>
      <c r="AD4" s="7">
        <f t="shared" ref="AD4:AD35" si="8">ROUNDUP(AC4,0)</f>
        <v>0</v>
      </c>
      <c r="AE4" s="144">
        <v>34</v>
      </c>
      <c r="AF4" s="144">
        <v>1</v>
      </c>
      <c r="AG4" s="144">
        <v>1</v>
      </c>
      <c r="AH4" s="68">
        <f t="shared" ref="AH4:AH28" si="9">200*(AE4+1-AF4)*AG4/AE4</f>
        <v>200</v>
      </c>
      <c r="AI4" s="7">
        <f t="shared" ref="AI4:AI35" si="10">ROUNDUP(AH4,0)</f>
        <v>200</v>
      </c>
      <c r="AJ4" s="144">
        <v>39</v>
      </c>
      <c r="AK4" s="144">
        <v>1</v>
      </c>
      <c r="AL4" s="144">
        <v>1</v>
      </c>
      <c r="AM4" s="68">
        <f t="shared" ref="AM4:AM23" si="11">200*(AJ4+1-AK4)*AL4/AJ4</f>
        <v>200</v>
      </c>
      <c r="AN4" s="7">
        <f t="shared" ref="AN4:AN35" si="12">ROUNDUP(AM4,0)</f>
        <v>200</v>
      </c>
      <c r="AO4" s="127">
        <f>LARGE(CHOOSE({1,2,3,4,5,6}, O4,T4,Y4,AD4,AI4,AN4),1)+LARGE(CHOOSE({1,2,3,4,5,6},O4,T4,Y4,AD4,AI4,AN4),2)+J4</f>
        <v>496</v>
      </c>
    </row>
    <row r="5" spans="1:93" ht="18.75" customHeight="1" x14ac:dyDescent="0.25">
      <c r="A5" s="22">
        <v>2</v>
      </c>
      <c r="B5" s="2" t="s">
        <v>20</v>
      </c>
      <c r="C5" s="2" t="s">
        <v>78</v>
      </c>
      <c r="D5" s="2" t="s">
        <v>9</v>
      </c>
      <c r="E5" s="2" t="s">
        <v>42</v>
      </c>
      <c r="F5" s="105">
        <v>75</v>
      </c>
      <c r="G5" s="105">
        <v>6</v>
      </c>
      <c r="H5" s="105">
        <v>0.5</v>
      </c>
      <c r="I5" s="68">
        <f t="shared" si="0"/>
        <v>93.333333333333329</v>
      </c>
      <c r="J5" s="7">
        <f t="shared" si="1"/>
        <v>94</v>
      </c>
      <c r="K5" s="68">
        <v>38</v>
      </c>
      <c r="L5" s="68">
        <v>10</v>
      </c>
      <c r="M5" s="68">
        <v>0.25</v>
      </c>
      <c r="N5" s="77">
        <f t="shared" si="2"/>
        <v>38.157894736842103</v>
      </c>
      <c r="O5" s="7">
        <f t="shared" si="3"/>
        <v>39</v>
      </c>
      <c r="P5" s="68">
        <v>44</v>
      </c>
      <c r="Q5" s="68">
        <v>18</v>
      </c>
      <c r="R5" s="68">
        <v>0.25</v>
      </c>
      <c r="S5" s="68">
        <f t="shared" si="4"/>
        <v>30.681818181818183</v>
      </c>
      <c r="T5" s="7">
        <f t="shared" si="5"/>
        <v>31</v>
      </c>
      <c r="U5" s="69">
        <v>47</v>
      </c>
      <c r="V5" s="69">
        <v>5</v>
      </c>
      <c r="W5" s="69">
        <v>0.25</v>
      </c>
      <c r="X5" s="68">
        <f t="shared" si="6"/>
        <v>45.744680851063826</v>
      </c>
      <c r="Y5" s="7">
        <f t="shared" si="7"/>
        <v>46</v>
      </c>
      <c r="Z5" s="105">
        <v>38</v>
      </c>
      <c r="AA5" s="105">
        <v>2</v>
      </c>
      <c r="AB5" s="105">
        <v>0.5</v>
      </c>
      <c r="AC5" s="68">
        <f t="shared" ref="AC5:AC13" si="13">200*(Z5+1-AA5)*AB5/Z5</f>
        <v>97.368421052631575</v>
      </c>
      <c r="AD5" s="7">
        <f t="shared" si="8"/>
        <v>98</v>
      </c>
      <c r="AE5" s="144">
        <v>34</v>
      </c>
      <c r="AF5" s="144">
        <v>2</v>
      </c>
      <c r="AG5" s="144">
        <v>1</v>
      </c>
      <c r="AH5" s="68">
        <f t="shared" si="9"/>
        <v>194.11764705882354</v>
      </c>
      <c r="AI5" s="7">
        <f t="shared" si="10"/>
        <v>195</v>
      </c>
      <c r="AJ5" s="144">
        <v>39</v>
      </c>
      <c r="AK5" s="144">
        <v>2</v>
      </c>
      <c r="AL5" s="144">
        <v>1</v>
      </c>
      <c r="AM5" s="68">
        <f t="shared" si="11"/>
        <v>194.87179487179486</v>
      </c>
      <c r="AN5" s="7">
        <f t="shared" si="12"/>
        <v>195</v>
      </c>
      <c r="AO5" s="127">
        <f>LARGE(CHOOSE({1,2,3,4,5,6}, O5,T5,Y5,AD5,AI5,AN5),1)+LARGE(CHOOSE({1,2,3,4,5,6},O5,T5,Y5,AD5,AI5,AN5),2)+J5</f>
        <v>484</v>
      </c>
    </row>
    <row r="6" spans="1:93" ht="18.75" customHeight="1" x14ac:dyDescent="0.25">
      <c r="A6" s="22">
        <v>3</v>
      </c>
      <c r="B6" s="2" t="s">
        <v>27</v>
      </c>
      <c r="C6" s="2" t="s">
        <v>77</v>
      </c>
      <c r="D6" s="2" t="s">
        <v>12</v>
      </c>
      <c r="E6" s="2" t="s">
        <v>34</v>
      </c>
      <c r="F6" s="105">
        <v>75</v>
      </c>
      <c r="G6" s="68">
        <v>7</v>
      </c>
      <c r="H6" s="105">
        <v>0.5</v>
      </c>
      <c r="I6" s="68">
        <f t="shared" si="0"/>
        <v>92</v>
      </c>
      <c r="J6" s="7">
        <f t="shared" si="1"/>
        <v>92</v>
      </c>
      <c r="K6" s="68">
        <v>38</v>
      </c>
      <c r="L6" s="68">
        <v>21</v>
      </c>
      <c r="M6" s="68">
        <v>0.25</v>
      </c>
      <c r="N6" s="77">
        <f t="shared" si="2"/>
        <v>23.684210526315791</v>
      </c>
      <c r="O6" s="7">
        <f t="shared" si="3"/>
        <v>24</v>
      </c>
      <c r="P6" s="68">
        <v>44</v>
      </c>
      <c r="Q6" s="68">
        <v>27</v>
      </c>
      <c r="R6" s="68">
        <v>0.25</v>
      </c>
      <c r="S6" s="68">
        <f t="shared" si="4"/>
        <v>20.454545454545453</v>
      </c>
      <c r="T6" s="7">
        <f t="shared" si="5"/>
        <v>21</v>
      </c>
      <c r="U6" s="69">
        <v>47</v>
      </c>
      <c r="V6" s="69">
        <v>25</v>
      </c>
      <c r="W6" s="69">
        <v>0.25</v>
      </c>
      <c r="X6" s="68">
        <f t="shared" si="6"/>
        <v>24.468085106382979</v>
      </c>
      <c r="Y6" s="7">
        <f t="shared" si="7"/>
        <v>25</v>
      </c>
      <c r="Z6" s="105">
        <v>38</v>
      </c>
      <c r="AA6" s="105">
        <v>7</v>
      </c>
      <c r="AB6" s="105">
        <v>0.5</v>
      </c>
      <c r="AC6" s="68">
        <f t="shared" si="13"/>
        <v>84.21052631578948</v>
      </c>
      <c r="AD6" s="7">
        <f t="shared" si="8"/>
        <v>85</v>
      </c>
      <c r="AE6" s="144">
        <v>34</v>
      </c>
      <c r="AF6" s="144">
        <v>4</v>
      </c>
      <c r="AG6" s="144">
        <v>1</v>
      </c>
      <c r="AH6" s="68">
        <f t="shared" si="9"/>
        <v>182.35294117647058</v>
      </c>
      <c r="AI6" s="7">
        <f t="shared" si="10"/>
        <v>183</v>
      </c>
      <c r="AJ6" s="144">
        <v>39</v>
      </c>
      <c r="AK6" s="144">
        <v>3</v>
      </c>
      <c r="AL6" s="144">
        <v>1</v>
      </c>
      <c r="AM6" s="68">
        <f t="shared" si="11"/>
        <v>189.74358974358975</v>
      </c>
      <c r="AN6" s="7">
        <f t="shared" si="12"/>
        <v>190</v>
      </c>
      <c r="AO6" s="127">
        <f>LARGE(CHOOSE({1,2,3,4,5,6}, O6,T6,Y6,AD6,AI6,AN6),1)+LARGE(CHOOSE({1,2,3,4,5,6},O6,T6,Y6,AD6,AI6,AN6),2)+J6</f>
        <v>465</v>
      </c>
    </row>
    <row r="7" spans="1:93" ht="18.75" customHeight="1" x14ac:dyDescent="0.25">
      <c r="A7" s="22">
        <v>4</v>
      </c>
      <c r="B7" s="2" t="s">
        <v>22</v>
      </c>
      <c r="C7" s="2" t="s">
        <v>78</v>
      </c>
      <c r="D7" s="2" t="s">
        <v>9</v>
      </c>
      <c r="E7" s="2" t="s">
        <v>41</v>
      </c>
      <c r="F7" s="105">
        <v>75</v>
      </c>
      <c r="G7" s="105">
        <v>9</v>
      </c>
      <c r="H7" s="105">
        <v>0.5</v>
      </c>
      <c r="I7" s="68">
        <f t="shared" si="0"/>
        <v>89.333333333333329</v>
      </c>
      <c r="J7" s="7">
        <f t="shared" si="1"/>
        <v>90</v>
      </c>
      <c r="K7" s="68">
        <v>38</v>
      </c>
      <c r="L7" s="68">
        <v>12</v>
      </c>
      <c r="M7" s="68">
        <v>0.25</v>
      </c>
      <c r="N7" s="68">
        <f t="shared" si="2"/>
        <v>35.526315789473685</v>
      </c>
      <c r="O7" s="7">
        <f t="shared" si="3"/>
        <v>36</v>
      </c>
      <c r="P7" s="68">
        <v>44</v>
      </c>
      <c r="Q7" s="68">
        <v>4</v>
      </c>
      <c r="R7" s="68">
        <v>0.25</v>
      </c>
      <c r="S7" s="68">
        <f t="shared" si="4"/>
        <v>46.590909090909093</v>
      </c>
      <c r="T7" s="7">
        <f t="shared" si="5"/>
        <v>47</v>
      </c>
      <c r="U7" s="69">
        <v>47</v>
      </c>
      <c r="V7" s="69">
        <v>18</v>
      </c>
      <c r="W7" s="69">
        <v>0.25</v>
      </c>
      <c r="X7" s="68">
        <f t="shared" si="6"/>
        <v>31.914893617021278</v>
      </c>
      <c r="Y7" s="7">
        <f t="shared" si="7"/>
        <v>32</v>
      </c>
      <c r="Z7" s="105">
        <v>38</v>
      </c>
      <c r="AA7" s="105">
        <v>1</v>
      </c>
      <c r="AB7" s="105">
        <v>0.5</v>
      </c>
      <c r="AC7" s="68">
        <f t="shared" si="13"/>
        <v>100</v>
      </c>
      <c r="AD7" s="7">
        <f t="shared" si="8"/>
        <v>100</v>
      </c>
      <c r="AE7" s="144">
        <v>34</v>
      </c>
      <c r="AF7" s="144">
        <v>3</v>
      </c>
      <c r="AG7" s="144">
        <v>1</v>
      </c>
      <c r="AH7" s="68">
        <f t="shared" si="9"/>
        <v>188.23529411764707</v>
      </c>
      <c r="AI7" s="7">
        <f t="shared" si="10"/>
        <v>189</v>
      </c>
      <c r="AJ7" s="144">
        <v>39</v>
      </c>
      <c r="AK7" s="144">
        <v>4</v>
      </c>
      <c r="AL7" s="144">
        <v>1</v>
      </c>
      <c r="AM7" s="68">
        <f t="shared" si="11"/>
        <v>184.61538461538461</v>
      </c>
      <c r="AN7" s="7">
        <f t="shared" si="12"/>
        <v>185</v>
      </c>
      <c r="AO7" s="127">
        <f>LARGE(CHOOSE({1,2,3,4,5,6}, O7,T7,Y7,AD7,AI7,AN7),1)+LARGE(CHOOSE({1,2,3,4,5,6},O7,T7,Y7,AD7,AI7,AN7),2)+J7</f>
        <v>464</v>
      </c>
    </row>
    <row r="8" spans="1:93" ht="18.75" customHeight="1" x14ac:dyDescent="0.25">
      <c r="A8" s="22">
        <v>5</v>
      </c>
      <c r="B8" s="2" t="s">
        <v>40</v>
      </c>
      <c r="C8" s="2" t="s">
        <v>79</v>
      </c>
      <c r="D8" s="2" t="s">
        <v>9</v>
      </c>
      <c r="E8" s="2" t="s">
        <v>39</v>
      </c>
      <c r="F8" s="105">
        <v>75</v>
      </c>
      <c r="G8" s="105">
        <v>8</v>
      </c>
      <c r="H8" s="105">
        <v>0.5</v>
      </c>
      <c r="I8" s="68">
        <f t="shared" si="0"/>
        <v>90.666666666666671</v>
      </c>
      <c r="J8" s="7">
        <f t="shared" si="1"/>
        <v>91</v>
      </c>
      <c r="K8" s="68">
        <v>38</v>
      </c>
      <c r="L8" s="68">
        <v>8</v>
      </c>
      <c r="M8" s="68">
        <v>0.25</v>
      </c>
      <c r="N8" s="68">
        <f t="shared" si="2"/>
        <v>40.789473684210527</v>
      </c>
      <c r="O8" s="7">
        <f t="shared" si="3"/>
        <v>41</v>
      </c>
      <c r="P8" s="68">
        <v>44</v>
      </c>
      <c r="Q8" s="68">
        <v>8</v>
      </c>
      <c r="R8" s="68">
        <v>0.25</v>
      </c>
      <c r="S8" s="68">
        <f t="shared" si="4"/>
        <v>42.045454545454547</v>
      </c>
      <c r="T8" s="7">
        <f t="shared" si="5"/>
        <v>43</v>
      </c>
      <c r="U8" s="69">
        <v>47</v>
      </c>
      <c r="V8" s="69">
        <v>7</v>
      </c>
      <c r="W8" s="69">
        <v>0.25</v>
      </c>
      <c r="X8" s="68">
        <f t="shared" si="6"/>
        <v>43.617021276595743</v>
      </c>
      <c r="Y8" s="7">
        <f t="shared" si="7"/>
        <v>44</v>
      </c>
      <c r="Z8" s="105">
        <v>38</v>
      </c>
      <c r="AA8" s="105">
        <v>4</v>
      </c>
      <c r="AB8" s="105">
        <v>0.5</v>
      </c>
      <c r="AC8" s="68">
        <f t="shared" si="13"/>
        <v>92.10526315789474</v>
      </c>
      <c r="AD8" s="7">
        <f t="shared" si="8"/>
        <v>93</v>
      </c>
      <c r="AE8" s="144">
        <v>34</v>
      </c>
      <c r="AF8" s="144">
        <v>6</v>
      </c>
      <c r="AG8" s="144">
        <v>1</v>
      </c>
      <c r="AH8" s="68">
        <f t="shared" si="9"/>
        <v>170.58823529411765</v>
      </c>
      <c r="AI8" s="7">
        <f t="shared" si="10"/>
        <v>171</v>
      </c>
      <c r="AJ8" s="144">
        <v>39</v>
      </c>
      <c r="AK8" s="144">
        <v>6</v>
      </c>
      <c r="AL8" s="144">
        <v>1</v>
      </c>
      <c r="AM8" s="68">
        <f t="shared" si="11"/>
        <v>174.35897435897436</v>
      </c>
      <c r="AN8" s="7">
        <f t="shared" si="12"/>
        <v>175</v>
      </c>
      <c r="AO8" s="127">
        <f>LARGE(CHOOSE({1,2,3,4,5,6}, O8,T8,Y8,AD8,AI8,AN8),1)+LARGE(CHOOSE({1,2,3,4,5,6},O8,T8,Y8,AD8,AI8,AN8),2)+J8</f>
        <v>437</v>
      </c>
      <c r="AR8" s="123"/>
      <c r="AS8" s="122"/>
    </row>
    <row r="9" spans="1:93" ht="18.75" customHeight="1" x14ac:dyDescent="0.25">
      <c r="A9" s="22">
        <v>6</v>
      </c>
      <c r="B9" s="2" t="s">
        <v>24</v>
      </c>
      <c r="C9" s="2" t="s">
        <v>79</v>
      </c>
      <c r="D9" s="2" t="s">
        <v>9</v>
      </c>
      <c r="E9" s="2" t="s">
        <v>37</v>
      </c>
      <c r="F9" s="105">
        <v>75</v>
      </c>
      <c r="G9" s="105">
        <v>2</v>
      </c>
      <c r="H9" s="105">
        <v>0.5</v>
      </c>
      <c r="I9" s="68">
        <f t="shared" si="0"/>
        <v>98.666666666666671</v>
      </c>
      <c r="J9" s="7">
        <f t="shared" si="1"/>
        <v>99</v>
      </c>
      <c r="K9" s="68">
        <v>38</v>
      </c>
      <c r="L9" s="68">
        <v>14</v>
      </c>
      <c r="M9" s="68">
        <v>0.25</v>
      </c>
      <c r="N9" s="68">
        <f t="shared" si="2"/>
        <v>32.89473684210526</v>
      </c>
      <c r="O9" s="7">
        <f t="shared" si="3"/>
        <v>33</v>
      </c>
      <c r="P9" s="68">
        <v>44</v>
      </c>
      <c r="Q9" s="68">
        <v>7</v>
      </c>
      <c r="R9" s="68">
        <v>0.25</v>
      </c>
      <c r="S9" s="68">
        <f t="shared" si="4"/>
        <v>43.18181818181818</v>
      </c>
      <c r="T9" s="7">
        <f t="shared" si="5"/>
        <v>44</v>
      </c>
      <c r="U9" s="69">
        <v>47</v>
      </c>
      <c r="V9" s="69">
        <v>10</v>
      </c>
      <c r="W9" s="69">
        <v>0.25</v>
      </c>
      <c r="X9" s="68">
        <f t="shared" si="6"/>
        <v>40.425531914893618</v>
      </c>
      <c r="Y9" s="7">
        <f t="shared" si="7"/>
        <v>41</v>
      </c>
      <c r="Z9" s="105">
        <v>38</v>
      </c>
      <c r="AA9" s="105">
        <v>3</v>
      </c>
      <c r="AB9" s="105">
        <v>0.5</v>
      </c>
      <c r="AC9" s="68">
        <f t="shared" si="13"/>
        <v>94.736842105263165</v>
      </c>
      <c r="AD9" s="7">
        <f t="shared" si="8"/>
        <v>95</v>
      </c>
      <c r="AE9" s="144">
        <v>34</v>
      </c>
      <c r="AF9" s="144">
        <v>9</v>
      </c>
      <c r="AG9" s="144">
        <v>1</v>
      </c>
      <c r="AH9" s="68">
        <f t="shared" si="9"/>
        <v>152.94117647058823</v>
      </c>
      <c r="AI9" s="7">
        <f t="shared" si="10"/>
        <v>153</v>
      </c>
      <c r="AJ9" s="144">
        <v>39</v>
      </c>
      <c r="AK9" s="144">
        <v>5</v>
      </c>
      <c r="AL9" s="144">
        <v>1</v>
      </c>
      <c r="AM9" s="68">
        <f t="shared" si="11"/>
        <v>179.48717948717947</v>
      </c>
      <c r="AN9" s="7">
        <f t="shared" si="12"/>
        <v>180</v>
      </c>
      <c r="AO9" s="127">
        <f>LARGE(CHOOSE({1,2,3,4,5,6}, O9,T9,Y9,AD9,AI9,AN9),1)+LARGE(CHOOSE({1,2,3,4,5,6},O9,T9,Y9,AD9,AI9,AN9),2)+J9</f>
        <v>432</v>
      </c>
      <c r="AR9" s="123"/>
      <c r="AS9" s="122"/>
    </row>
    <row r="10" spans="1:93" x14ac:dyDescent="0.25">
      <c r="A10" s="22">
        <v>7</v>
      </c>
      <c r="B10" s="2" t="s">
        <v>107</v>
      </c>
      <c r="C10" s="2" t="s">
        <v>77</v>
      </c>
      <c r="D10" s="2" t="s">
        <v>9</v>
      </c>
      <c r="E10" s="2" t="s">
        <v>108</v>
      </c>
      <c r="F10" s="105">
        <v>75</v>
      </c>
      <c r="G10" s="105">
        <v>17</v>
      </c>
      <c r="H10" s="105">
        <v>0.5</v>
      </c>
      <c r="I10" s="68">
        <f t="shared" si="0"/>
        <v>78.666666666666671</v>
      </c>
      <c r="J10" s="7">
        <f t="shared" si="1"/>
        <v>79</v>
      </c>
      <c r="K10" s="68">
        <v>38</v>
      </c>
      <c r="L10" s="68">
        <v>26</v>
      </c>
      <c r="M10" s="68">
        <v>0.25</v>
      </c>
      <c r="N10" s="77">
        <f t="shared" si="2"/>
        <v>17.105263157894736</v>
      </c>
      <c r="O10" s="7">
        <f t="shared" si="3"/>
        <v>18</v>
      </c>
      <c r="P10" s="68">
        <v>44</v>
      </c>
      <c r="Q10" s="68">
        <v>11</v>
      </c>
      <c r="R10" s="68">
        <v>0.25</v>
      </c>
      <c r="S10" s="68">
        <f t="shared" si="4"/>
        <v>38.636363636363633</v>
      </c>
      <c r="T10" s="7">
        <f t="shared" si="5"/>
        <v>39</v>
      </c>
      <c r="U10" s="69">
        <v>47</v>
      </c>
      <c r="V10" s="69">
        <v>39</v>
      </c>
      <c r="W10" s="69">
        <v>0.25</v>
      </c>
      <c r="X10" s="68">
        <f t="shared" si="6"/>
        <v>9.5744680851063837</v>
      </c>
      <c r="Y10" s="7">
        <f t="shared" si="7"/>
        <v>10</v>
      </c>
      <c r="Z10" s="105">
        <v>38</v>
      </c>
      <c r="AA10" s="105">
        <v>13</v>
      </c>
      <c r="AB10" s="105">
        <v>0.5</v>
      </c>
      <c r="AC10" s="68">
        <f t="shared" si="13"/>
        <v>68.421052631578945</v>
      </c>
      <c r="AD10" s="7">
        <f t="shared" si="8"/>
        <v>69</v>
      </c>
      <c r="AE10" s="144">
        <v>34</v>
      </c>
      <c r="AF10" s="144">
        <v>8</v>
      </c>
      <c r="AG10" s="144">
        <v>1</v>
      </c>
      <c r="AH10" s="68">
        <f t="shared" si="9"/>
        <v>158.8235294117647</v>
      </c>
      <c r="AI10" s="7">
        <f t="shared" si="10"/>
        <v>159</v>
      </c>
      <c r="AJ10" s="144">
        <v>39</v>
      </c>
      <c r="AK10" s="144">
        <v>7</v>
      </c>
      <c r="AL10" s="144">
        <v>1</v>
      </c>
      <c r="AM10" s="68">
        <f t="shared" si="11"/>
        <v>169.23076923076923</v>
      </c>
      <c r="AN10" s="7">
        <f t="shared" si="12"/>
        <v>170</v>
      </c>
      <c r="AO10" s="127">
        <f>LARGE(CHOOSE({1,2,3,4,5,6}, O10,T10,Y10,AD10,AI10,AN10),1)+LARGE(CHOOSE({1,2,3,4,5,6},O10,T10,Y10,AD10,AI10,AN10),2)+J10</f>
        <v>408</v>
      </c>
      <c r="AR10" s="123"/>
      <c r="AS10" s="122"/>
    </row>
    <row r="11" spans="1:93" ht="15" customHeight="1" x14ac:dyDescent="0.25">
      <c r="A11" s="22">
        <v>8</v>
      </c>
      <c r="B11" s="2" t="s">
        <v>23</v>
      </c>
      <c r="C11" s="2" t="s">
        <v>77</v>
      </c>
      <c r="D11" s="2" t="s">
        <v>9</v>
      </c>
      <c r="E11" s="2" t="s">
        <v>38</v>
      </c>
      <c r="F11" s="105">
        <v>75</v>
      </c>
      <c r="G11" s="105">
        <v>24</v>
      </c>
      <c r="H11" s="105">
        <v>0.5</v>
      </c>
      <c r="I11" s="68">
        <f t="shared" si="0"/>
        <v>69.333333333333329</v>
      </c>
      <c r="J11" s="7">
        <f t="shared" si="1"/>
        <v>70</v>
      </c>
      <c r="K11" s="68">
        <v>38</v>
      </c>
      <c r="L11" s="68">
        <v>16</v>
      </c>
      <c r="M11" s="68">
        <v>0.25</v>
      </c>
      <c r="N11" s="77">
        <f t="shared" si="2"/>
        <v>30.263157894736842</v>
      </c>
      <c r="O11" s="7">
        <f t="shared" si="3"/>
        <v>31</v>
      </c>
      <c r="P11" s="68">
        <v>44</v>
      </c>
      <c r="Q11" s="68">
        <v>35</v>
      </c>
      <c r="R11" s="68">
        <v>0.25</v>
      </c>
      <c r="S11" s="68">
        <f t="shared" si="4"/>
        <v>11.363636363636363</v>
      </c>
      <c r="T11" s="7">
        <f t="shared" si="5"/>
        <v>12</v>
      </c>
      <c r="U11" s="69">
        <v>47</v>
      </c>
      <c r="V11" s="69">
        <v>15</v>
      </c>
      <c r="W11" s="69">
        <v>0.25</v>
      </c>
      <c r="X11" s="68">
        <f t="shared" si="6"/>
        <v>35.106382978723403</v>
      </c>
      <c r="Y11" s="7">
        <f t="shared" si="7"/>
        <v>36</v>
      </c>
      <c r="Z11" s="105">
        <v>38</v>
      </c>
      <c r="AA11" s="105">
        <v>6</v>
      </c>
      <c r="AB11" s="105">
        <v>0.5</v>
      </c>
      <c r="AC11" s="68">
        <f t="shared" si="13"/>
        <v>86.84210526315789</v>
      </c>
      <c r="AD11" s="7">
        <f t="shared" si="8"/>
        <v>87</v>
      </c>
      <c r="AE11" s="144">
        <v>34</v>
      </c>
      <c r="AF11" s="144">
        <v>7</v>
      </c>
      <c r="AG11" s="144">
        <v>1</v>
      </c>
      <c r="AH11" s="68">
        <f t="shared" si="9"/>
        <v>164.70588235294119</v>
      </c>
      <c r="AI11" s="7">
        <f t="shared" si="10"/>
        <v>165</v>
      </c>
      <c r="AJ11" s="144">
        <v>39</v>
      </c>
      <c r="AK11" s="144">
        <v>9</v>
      </c>
      <c r="AL11" s="144">
        <v>1</v>
      </c>
      <c r="AM11" s="68">
        <f t="shared" si="11"/>
        <v>158.97435897435898</v>
      </c>
      <c r="AN11" s="7">
        <f t="shared" si="12"/>
        <v>159</v>
      </c>
      <c r="AO11" s="127">
        <f>LARGE(CHOOSE({1,2,3,4,5,6}, O11,T11,Y11,AD11,AI11,AN11),1)+LARGE(CHOOSE({1,2,3,4,5,6},O11,T11,Y11,AD11,AI11,AN11),2)+J11</f>
        <v>394</v>
      </c>
      <c r="AR11" s="123"/>
      <c r="AS11" s="122"/>
    </row>
    <row r="12" spans="1:93" ht="18.75" customHeight="1" x14ac:dyDescent="0.25">
      <c r="A12" s="22">
        <v>9</v>
      </c>
      <c r="B12" s="2" t="s">
        <v>28</v>
      </c>
      <c r="C12" s="2" t="s">
        <v>76</v>
      </c>
      <c r="D12" s="2" t="s">
        <v>12</v>
      </c>
      <c r="E12" s="2" t="s">
        <v>30</v>
      </c>
      <c r="F12" s="105">
        <v>75</v>
      </c>
      <c r="G12" s="105">
        <v>25</v>
      </c>
      <c r="H12" s="105">
        <v>0.5</v>
      </c>
      <c r="I12" s="68">
        <f t="shared" si="0"/>
        <v>68</v>
      </c>
      <c r="J12" s="7">
        <f t="shared" si="1"/>
        <v>68</v>
      </c>
      <c r="K12" s="68">
        <v>38</v>
      </c>
      <c r="L12" s="68">
        <v>15</v>
      </c>
      <c r="M12" s="68">
        <v>0.25</v>
      </c>
      <c r="N12" s="77">
        <f t="shared" si="2"/>
        <v>31.578947368421051</v>
      </c>
      <c r="O12" s="7">
        <f t="shared" si="3"/>
        <v>32</v>
      </c>
      <c r="P12" s="68">
        <v>44</v>
      </c>
      <c r="Q12" s="68">
        <v>10</v>
      </c>
      <c r="R12" s="68">
        <v>0.25</v>
      </c>
      <c r="S12" s="68">
        <f t="shared" si="4"/>
        <v>39.772727272727273</v>
      </c>
      <c r="T12" s="7">
        <f t="shared" si="5"/>
        <v>40</v>
      </c>
      <c r="U12" s="69">
        <v>47</v>
      </c>
      <c r="V12" s="69">
        <v>14</v>
      </c>
      <c r="W12" s="69">
        <v>0.25</v>
      </c>
      <c r="X12" s="68">
        <f t="shared" si="6"/>
        <v>36.170212765957444</v>
      </c>
      <c r="Y12" s="7">
        <f t="shared" si="7"/>
        <v>37</v>
      </c>
      <c r="Z12" s="105">
        <v>38</v>
      </c>
      <c r="AA12" s="105">
        <v>5</v>
      </c>
      <c r="AB12" s="105">
        <v>0.5</v>
      </c>
      <c r="AC12" s="68">
        <f t="shared" si="13"/>
        <v>89.473684210526315</v>
      </c>
      <c r="AD12" s="7">
        <f t="shared" si="8"/>
        <v>90</v>
      </c>
      <c r="AE12" s="144">
        <v>34</v>
      </c>
      <c r="AF12" s="144">
        <v>5</v>
      </c>
      <c r="AG12" s="144">
        <v>1</v>
      </c>
      <c r="AH12" s="68">
        <f t="shared" si="9"/>
        <v>176.47058823529412</v>
      </c>
      <c r="AI12" s="7">
        <f t="shared" si="10"/>
        <v>177</v>
      </c>
      <c r="AJ12" s="144">
        <v>39</v>
      </c>
      <c r="AK12" s="144">
        <v>18</v>
      </c>
      <c r="AL12" s="144">
        <v>1</v>
      </c>
      <c r="AM12" s="68">
        <f t="shared" si="11"/>
        <v>112.82051282051282</v>
      </c>
      <c r="AN12" s="7">
        <f t="shared" si="12"/>
        <v>113</v>
      </c>
      <c r="AO12" s="127">
        <f>LARGE(CHOOSE({1,2,3,4,5,6}, O12,T12,Y12,AD12,AI12,AN12),1)+LARGE(CHOOSE({1,2,3,4,5,6},O12,T12,Y12,AD12,AI12,AN12),2)+J12</f>
        <v>358</v>
      </c>
      <c r="AR12" s="123"/>
      <c r="AS12" s="122"/>
    </row>
    <row r="13" spans="1:93" ht="18.75" customHeight="1" x14ac:dyDescent="0.25">
      <c r="A13" s="22">
        <v>10</v>
      </c>
      <c r="B13" s="2" t="s">
        <v>366</v>
      </c>
      <c r="C13" s="2" t="s">
        <v>77</v>
      </c>
      <c r="D13" s="2" t="s">
        <v>9</v>
      </c>
      <c r="E13" s="2" t="s">
        <v>115</v>
      </c>
      <c r="F13" s="105">
        <v>75</v>
      </c>
      <c r="G13" s="105">
        <v>31</v>
      </c>
      <c r="H13" s="105">
        <v>0.5</v>
      </c>
      <c r="I13" s="68">
        <f t="shared" si="0"/>
        <v>60</v>
      </c>
      <c r="J13" s="7">
        <f t="shared" si="1"/>
        <v>60</v>
      </c>
      <c r="K13" s="68">
        <v>38</v>
      </c>
      <c r="L13" s="68">
        <v>31</v>
      </c>
      <c r="M13" s="68">
        <v>0.25</v>
      </c>
      <c r="N13" s="77">
        <f t="shared" si="2"/>
        <v>10.526315789473685</v>
      </c>
      <c r="O13" s="7">
        <f t="shared" si="3"/>
        <v>11</v>
      </c>
      <c r="P13" s="68">
        <v>44</v>
      </c>
      <c r="Q13" s="77" t="s">
        <v>70</v>
      </c>
      <c r="R13" s="68">
        <v>0.25</v>
      </c>
      <c r="S13" s="68">
        <v>0</v>
      </c>
      <c r="T13" s="7">
        <f t="shared" si="5"/>
        <v>0</v>
      </c>
      <c r="U13" s="69">
        <v>47</v>
      </c>
      <c r="V13" s="79" t="s">
        <v>70</v>
      </c>
      <c r="W13" s="69">
        <v>0.25</v>
      </c>
      <c r="X13" s="68">
        <v>0</v>
      </c>
      <c r="Y13" s="7">
        <f t="shared" si="7"/>
        <v>0</v>
      </c>
      <c r="Z13" s="105">
        <v>38</v>
      </c>
      <c r="AA13" s="105">
        <v>14</v>
      </c>
      <c r="AB13" s="105">
        <v>0.5</v>
      </c>
      <c r="AC13" s="68">
        <f t="shared" si="13"/>
        <v>65.78947368421052</v>
      </c>
      <c r="AD13" s="7">
        <f t="shared" si="8"/>
        <v>66</v>
      </c>
      <c r="AE13" s="144">
        <v>34</v>
      </c>
      <c r="AF13" s="144">
        <v>10</v>
      </c>
      <c r="AG13" s="144">
        <v>1</v>
      </c>
      <c r="AH13" s="68">
        <f t="shared" si="9"/>
        <v>147.05882352941177</v>
      </c>
      <c r="AI13" s="7">
        <f t="shared" si="10"/>
        <v>148</v>
      </c>
      <c r="AJ13" s="144">
        <v>39</v>
      </c>
      <c r="AK13" s="144">
        <v>13</v>
      </c>
      <c r="AL13" s="144">
        <v>1</v>
      </c>
      <c r="AM13" s="68">
        <f t="shared" si="11"/>
        <v>138.46153846153845</v>
      </c>
      <c r="AN13" s="7">
        <f t="shared" si="12"/>
        <v>139</v>
      </c>
      <c r="AO13" s="127">
        <f>LARGE(CHOOSE({1,2,3,4,5,6}, O13,T13,Y13,AD13,AI13,AN13),1)+LARGE(CHOOSE({1,2,3,4,5,6},O13,T13,Y13,AD13,AI13,AN13),2)+J13</f>
        <v>347</v>
      </c>
    </row>
    <row r="14" spans="1:93" ht="18.75" customHeight="1" x14ac:dyDescent="0.25">
      <c r="A14" s="22">
        <v>11</v>
      </c>
      <c r="B14" s="78" t="s">
        <v>54</v>
      </c>
      <c r="C14" s="78" t="s">
        <v>80</v>
      </c>
      <c r="D14" s="78" t="s">
        <v>12</v>
      </c>
      <c r="E14" s="2" t="s">
        <v>71</v>
      </c>
      <c r="F14" s="105">
        <v>75</v>
      </c>
      <c r="G14" s="105">
        <v>13</v>
      </c>
      <c r="H14" s="105">
        <v>0.5</v>
      </c>
      <c r="I14" s="68">
        <f t="shared" si="0"/>
        <v>84</v>
      </c>
      <c r="J14" s="7">
        <f t="shared" si="1"/>
        <v>84</v>
      </c>
      <c r="K14" s="68">
        <v>38</v>
      </c>
      <c r="L14" s="77" t="s">
        <v>70</v>
      </c>
      <c r="M14" s="68">
        <v>0.25</v>
      </c>
      <c r="N14" s="68">
        <v>0</v>
      </c>
      <c r="O14" s="7">
        <f t="shared" si="3"/>
        <v>0</v>
      </c>
      <c r="P14" s="68">
        <v>44</v>
      </c>
      <c r="Q14" s="77" t="s">
        <v>70</v>
      </c>
      <c r="R14" s="68">
        <v>0.25</v>
      </c>
      <c r="S14" s="68">
        <v>0</v>
      </c>
      <c r="T14" s="7">
        <f t="shared" si="5"/>
        <v>0</v>
      </c>
      <c r="U14" s="69">
        <v>47</v>
      </c>
      <c r="V14" s="69">
        <v>26</v>
      </c>
      <c r="W14" s="69">
        <v>0.25</v>
      </c>
      <c r="X14" s="68">
        <f>200*(U14+1-V14)*W14/U14</f>
        <v>23.404255319148938</v>
      </c>
      <c r="Y14" s="7">
        <f t="shared" si="7"/>
        <v>24</v>
      </c>
      <c r="Z14" s="105">
        <v>38</v>
      </c>
      <c r="AA14" s="105" t="s">
        <v>70</v>
      </c>
      <c r="AB14" s="105">
        <v>0.5</v>
      </c>
      <c r="AC14" s="68">
        <v>0</v>
      </c>
      <c r="AD14" s="7">
        <f t="shared" si="8"/>
        <v>0</v>
      </c>
      <c r="AE14" s="144">
        <v>34</v>
      </c>
      <c r="AF14" s="144">
        <v>11</v>
      </c>
      <c r="AG14" s="144">
        <v>1</v>
      </c>
      <c r="AH14" s="68">
        <f t="shared" si="9"/>
        <v>141.1764705882353</v>
      </c>
      <c r="AI14" s="7">
        <f t="shared" si="10"/>
        <v>142</v>
      </c>
      <c r="AJ14" s="144">
        <v>39</v>
      </c>
      <c r="AK14" s="144">
        <v>17</v>
      </c>
      <c r="AL14" s="144">
        <v>1</v>
      </c>
      <c r="AM14" s="68">
        <f t="shared" si="11"/>
        <v>117.94871794871794</v>
      </c>
      <c r="AN14" s="7">
        <f t="shared" si="12"/>
        <v>118</v>
      </c>
      <c r="AO14" s="127">
        <f>LARGE(CHOOSE({1,2,3,4,5,6}, O14,T14,Y14,AD14,AI14,AN14),1)+LARGE(CHOOSE({1,2,3,4,5,6},O14,T14,Y14,AD14,AI14,AN14),2)+J14</f>
        <v>344</v>
      </c>
    </row>
    <row r="15" spans="1:93" ht="18.75" customHeight="1" x14ac:dyDescent="0.25">
      <c r="A15" s="22">
        <v>12</v>
      </c>
      <c r="B15" s="78" t="s">
        <v>242</v>
      </c>
      <c r="C15" s="2" t="s">
        <v>77</v>
      </c>
      <c r="D15" s="2" t="s">
        <v>9</v>
      </c>
      <c r="E15" s="22" t="s">
        <v>247</v>
      </c>
      <c r="F15" s="105">
        <v>75</v>
      </c>
      <c r="G15" s="68">
        <v>38</v>
      </c>
      <c r="H15" s="105">
        <v>0.5</v>
      </c>
      <c r="I15" s="68">
        <f t="shared" si="0"/>
        <v>50.666666666666664</v>
      </c>
      <c r="J15" s="7">
        <f t="shared" si="1"/>
        <v>51</v>
      </c>
      <c r="K15" s="68">
        <v>38</v>
      </c>
      <c r="L15" s="77" t="s">
        <v>70</v>
      </c>
      <c r="M15" s="68">
        <v>0.25</v>
      </c>
      <c r="N15" s="68">
        <v>0</v>
      </c>
      <c r="O15" s="7">
        <f t="shared" si="3"/>
        <v>0</v>
      </c>
      <c r="P15" s="68">
        <v>44</v>
      </c>
      <c r="Q15" s="77" t="s">
        <v>70</v>
      </c>
      <c r="R15" s="68">
        <v>0.25</v>
      </c>
      <c r="S15" s="68">
        <v>0</v>
      </c>
      <c r="T15" s="7">
        <f t="shared" si="5"/>
        <v>0</v>
      </c>
      <c r="U15" s="69">
        <v>47</v>
      </c>
      <c r="V15" s="79" t="s">
        <v>70</v>
      </c>
      <c r="W15" s="69">
        <v>0.25</v>
      </c>
      <c r="X15" s="68">
        <v>0</v>
      </c>
      <c r="Y15" s="7">
        <f t="shared" si="7"/>
        <v>0</v>
      </c>
      <c r="Z15" s="105">
        <v>38</v>
      </c>
      <c r="AA15" s="105">
        <v>17</v>
      </c>
      <c r="AB15" s="105">
        <v>0.5</v>
      </c>
      <c r="AC15" s="68">
        <f t="shared" ref="AC15:AC28" si="14">200*(Z15+1-AA15)*AB15/Z15</f>
        <v>57.89473684210526</v>
      </c>
      <c r="AD15" s="7">
        <f t="shared" si="8"/>
        <v>58</v>
      </c>
      <c r="AE15" s="144">
        <v>34</v>
      </c>
      <c r="AF15" s="144">
        <v>14</v>
      </c>
      <c r="AG15" s="144">
        <v>1</v>
      </c>
      <c r="AH15" s="68">
        <f t="shared" si="9"/>
        <v>123.52941176470588</v>
      </c>
      <c r="AI15" s="7">
        <f t="shared" si="10"/>
        <v>124</v>
      </c>
      <c r="AJ15" s="144">
        <v>39</v>
      </c>
      <c r="AK15" s="144">
        <v>12</v>
      </c>
      <c r="AL15" s="144">
        <v>1</v>
      </c>
      <c r="AM15" s="68">
        <f t="shared" si="11"/>
        <v>143.58974358974359</v>
      </c>
      <c r="AN15" s="7">
        <f t="shared" si="12"/>
        <v>144</v>
      </c>
      <c r="AO15" s="127">
        <f>LARGE(CHOOSE({1,2,3,4,5,6}, O15,T15,Y15,AD15,AI15,AN15),1)+LARGE(CHOOSE({1,2,3,4,5,6},O15,T15,Y15,AD15,AI15,AN15),2)+J15</f>
        <v>319</v>
      </c>
    </row>
    <row r="16" spans="1:93" ht="18.75" customHeight="1" x14ac:dyDescent="0.25">
      <c r="A16" s="22">
        <v>13</v>
      </c>
      <c r="B16" s="2" t="s">
        <v>169</v>
      </c>
      <c r="C16" s="2" t="s">
        <v>77</v>
      </c>
      <c r="D16" s="2" t="s">
        <v>12</v>
      </c>
      <c r="E16" s="2" t="s">
        <v>170</v>
      </c>
      <c r="F16" s="105">
        <v>75</v>
      </c>
      <c r="G16" s="105">
        <v>21</v>
      </c>
      <c r="H16" s="105">
        <v>0.5</v>
      </c>
      <c r="I16" s="68">
        <f t="shared" si="0"/>
        <v>73.333333333333329</v>
      </c>
      <c r="J16" s="7">
        <f t="shared" si="1"/>
        <v>74</v>
      </c>
      <c r="K16" s="68">
        <v>38</v>
      </c>
      <c r="L16" s="77" t="s">
        <v>70</v>
      </c>
      <c r="M16" s="68">
        <v>0.25</v>
      </c>
      <c r="N16" s="68">
        <v>0</v>
      </c>
      <c r="O16" s="7">
        <f t="shared" si="3"/>
        <v>0</v>
      </c>
      <c r="P16" s="68">
        <v>44</v>
      </c>
      <c r="Q16" s="68">
        <v>13</v>
      </c>
      <c r="R16" s="68">
        <v>0.25</v>
      </c>
      <c r="S16" s="68">
        <f>200*(P16+1-Q16)*R16/P16</f>
        <v>36.363636363636367</v>
      </c>
      <c r="T16" s="7">
        <f t="shared" si="5"/>
        <v>37</v>
      </c>
      <c r="U16" s="69">
        <v>47</v>
      </c>
      <c r="V16" s="79" t="s">
        <v>70</v>
      </c>
      <c r="W16" s="69">
        <v>0.25</v>
      </c>
      <c r="X16" s="68">
        <v>0</v>
      </c>
      <c r="Y16" s="7">
        <f t="shared" si="7"/>
        <v>0</v>
      </c>
      <c r="Z16" s="105">
        <v>38</v>
      </c>
      <c r="AA16" s="105">
        <v>20</v>
      </c>
      <c r="AB16" s="105">
        <v>0.5</v>
      </c>
      <c r="AC16" s="68">
        <f t="shared" si="14"/>
        <v>50</v>
      </c>
      <c r="AD16" s="7">
        <f t="shared" si="8"/>
        <v>50</v>
      </c>
      <c r="AE16" s="144">
        <v>34</v>
      </c>
      <c r="AF16" s="144">
        <v>19</v>
      </c>
      <c r="AG16" s="144">
        <v>1</v>
      </c>
      <c r="AH16" s="68">
        <f t="shared" si="9"/>
        <v>94.117647058823536</v>
      </c>
      <c r="AI16" s="7">
        <f t="shared" si="10"/>
        <v>95</v>
      </c>
      <c r="AJ16" s="144">
        <v>39</v>
      </c>
      <c r="AK16" s="144">
        <v>11</v>
      </c>
      <c r="AL16" s="144">
        <v>1</v>
      </c>
      <c r="AM16" s="68">
        <f t="shared" si="11"/>
        <v>148.71794871794873</v>
      </c>
      <c r="AN16" s="7">
        <f t="shared" si="12"/>
        <v>149</v>
      </c>
      <c r="AO16" s="127">
        <f>LARGE(CHOOSE({1,2,3,4,5,6}, O16,T16,Y16,AD16,AI16,AN16),1)+LARGE(CHOOSE({1,2,3,4,5,6},O16,T16,Y16,AD16,AI16,AN16),2)+J16</f>
        <v>318</v>
      </c>
    </row>
    <row r="17" spans="1:93" ht="18.75" customHeight="1" x14ac:dyDescent="0.25">
      <c r="A17" s="22">
        <v>14</v>
      </c>
      <c r="B17" s="2" t="s">
        <v>143</v>
      </c>
      <c r="C17" s="2" t="s">
        <v>76</v>
      </c>
      <c r="D17" s="2" t="s">
        <v>9</v>
      </c>
      <c r="E17" s="2" t="s">
        <v>144</v>
      </c>
      <c r="F17" s="105">
        <v>75</v>
      </c>
      <c r="G17" s="105">
        <v>23</v>
      </c>
      <c r="H17" s="105">
        <v>0.5</v>
      </c>
      <c r="I17" s="68">
        <f t="shared" si="0"/>
        <v>70.666666666666671</v>
      </c>
      <c r="J17" s="7">
        <f t="shared" si="1"/>
        <v>71</v>
      </c>
      <c r="K17" s="68">
        <v>38</v>
      </c>
      <c r="L17" s="68">
        <v>25</v>
      </c>
      <c r="M17" s="68">
        <v>0.25</v>
      </c>
      <c r="N17" s="77">
        <f>200*(K17+1-L17)*M17/K17</f>
        <v>18.421052631578949</v>
      </c>
      <c r="O17" s="7">
        <f t="shared" si="3"/>
        <v>19</v>
      </c>
      <c r="P17" s="68">
        <v>44</v>
      </c>
      <c r="Q17" s="68">
        <v>30</v>
      </c>
      <c r="R17" s="68">
        <v>0.25</v>
      </c>
      <c r="S17" s="68">
        <f>200*(P17+1-Q17)*R17/P17</f>
        <v>17.045454545454547</v>
      </c>
      <c r="T17" s="7">
        <f t="shared" si="5"/>
        <v>18</v>
      </c>
      <c r="U17" s="69">
        <v>47</v>
      </c>
      <c r="V17" s="69">
        <v>34</v>
      </c>
      <c r="W17" s="69">
        <v>0.25</v>
      </c>
      <c r="X17" s="68">
        <f>200*(U17+1-V17)*W17/U17</f>
        <v>14.893617021276595</v>
      </c>
      <c r="Y17" s="7">
        <f t="shared" si="7"/>
        <v>15</v>
      </c>
      <c r="Z17" s="105">
        <v>38</v>
      </c>
      <c r="AA17" s="105">
        <v>10</v>
      </c>
      <c r="AB17" s="105">
        <v>0.5</v>
      </c>
      <c r="AC17" s="68">
        <f t="shared" si="14"/>
        <v>76.315789473684205</v>
      </c>
      <c r="AD17" s="7">
        <f t="shared" si="8"/>
        <v>77</v>
      </c>
      <c r="AE17" s="144">
        <v>34</v>
      </c>
      <c r="AF17" s="144">
        <v>12</v>
      </c>
      <c r="AG17" s="144">
        <v>1</v>
      </c>
      <c r="AH17" s="68">
        <f t="shared" si="9"/>
        <v>135.29411764705881</v>
      </c>
      <c r="AI17" s="7">
        <f t="shared" si="10"/>
        <v>136</v>
      </c>
      <c r="AJ17" s="144">
        <v>39</v>
      </c>
      <c r="AK17" s="144">
        <v>20</v>
      </c>
      <c r="AL17" s="144">
        <v>1</v>
      </c>
      <c r="AM17" s="68">
        <f t="shared" si="11"/>
        <v>102.56410256410257</v>
      </c>
      <c r="AN17" s="7">
        <f t="shared" si="12"/>
        <v>103</v>
      </c>
      <c r="AO17" s="127">
        <f>LARGE(CHOOSE({1,2,3,4,5,6}, O17,T17,Y17,AD17,AI17,AN17),1)+LARGE(CHOOSE({1,2,3,4,5,6},O17,T17,Y17,AD17,AI17,AN17),2)+J17</f>
        <v>310</v>
      </c>
    </row>
    <row r="18" spans="1:93" ht="18.75" customHeight="1" x14ac:dyDescent="0.25">
      <c r="A18" s="22">
        <v>15</v>
      </c>
      <c r="B18" s="2" t="s">
        <v>367</v>
      </c>
      <c r="C18" s="2" t="s">
        <v>81</v>
      </c>
      <c r="D18" s="2" t="s">
        <v>12</v>
      </c>
      <c r="E18" s="2" t="s">
        <v>29</v>
      </c>
      <c r="F18" s="105">
        <v>75</v>
      </c>
      <c r="G18" s="105">
        <v>36</v>
      </c>
      <c r="H18" s="105">
        <v>0.5</v>
      </c>
      <c r="I18" s="68">
        <f t="shared" si="0"/>
        <v>53.333333333333336</v>
      </c>
      <c r="J18" s="7">
        <f t="shared" si="1"/>
        <v>54</v>
      </c>
      <c r="K18" s="68">
        <v>38</v>
      </c>
      <c r="L18" s="68">
        <v>35</v>
      </c>
      <c r="M18" s="68">
        <v>0.25</v>
      </c>
      <c r="N18" s="77">
        <f>200*(K18+1-L18)*M18/K18</f>
        <v>5.2631578947368425</v>
      </c>
      <c r="O18" s="7">
        <f t="shared" si="3"/>
        <v>6</v>
      </c>
      <c r="P18" s="68">
        <v>44</v>
      </c>
      <c r="Q18" s="68">
        <v>34</v>
      </c>
      <c r="R18" s="68">
        <v>0.25</v>
      </c>
      <c r="S18" s="68">
        <f>200*(P18+1-Q18)*R18/P18</f>
        <v>12.5</v>
      </c>
      <c r="T18" s="7">
        <f t="shared" si="5"/>
        <v>13</v>
      </c>
      <c r="U18" s="69">
        <v>47</v>
      </c>
      <c r="V18" s="69">
        <v>36</v>
      </c>
      <c r="W18" s="69">
        <v>0.25</v>
      </c>
      <c r="X18" s="68">
        <f>200*(U18+1-V18)*W18/U18</f>
        <v>12.76595744680851</v>
      </c>
      <c r="Y18" s="7">
        <f t="shared" si="7"/>
        <v>13</v>
      </c>
      <c r="Z18" s="105">
        <v>38</v>
      </c>
      <c r="AA18" s="105">
        <v>22</v>
      </c>
      <c r="AB18" s="105">
        <v>0.5</v>
      </c>
      <c r="AC18" s="68">
        <f t="shared" si="14"/>
        <v>44.736842105263158</v>
      </c>
      <c r="AD18" s="7">
        <f t="shared" si="8"/>
        <v>45</v>
      </c>
      <c r="AE18" s="144">
        <v>34</v>
      </c>
      <c r="AF18" s="2">
        <v>17</v>
      </c>
      <c r="AG18" s="144">
        <v>1</v>
      </c>
      <c r="AH18" s="68">
        <f t="shared" si="9"/>
        <v>105.88235294117646</v>
      </c>
      <c r="AI18" s="7">
        <f t="shared" si="10"/>
        <v>106</v>
      </c>
      <c r="AJ18" s="144">
        <v>39</v>
      </c>
      <c r="AK18" s="144">
        <v>14</v>
      </c>
      <c r="AL18" s="144">
        <v>1</v>
      </c>
      <c r="AM18" s="68">
        <f t="shared" si="11"/>
        <v>133.33333333333334</v>
      </c>
      <c r="AN18" s="7">
        <f t="shared" si="12"/>
        <v>134</v>
      </c>
      <c r="AO18" s="127">
        <f>LARGE(CHOOSE({1,2,3,4,5,6}, O18,T18,Y18,AD18,AI18,AN18),1)+LARGE(CHOOSE({1,2,3,4,5,6},O18,T18,Y18,AD18,AI18,AN18),2)+J18</f>
        <v>294</v>
      </c>
    </row>
    <row r="19" spans="1:93" ht="18.75" customHeight="1" x14ac:dyDescent="0.25">
      <c r="A19" s="22">
        <v>16</v>
      </c>
      <c r="B19" s="2" t="s">
        <v>398</v>
      </c>
      <c r="C19" s="2" t="s">
        <v>79</v>
      </c>
      <c r="D19" s="2" t="s">
        <v>9</v>
      </c>
      <c r="E19" s="2" t="s">
        <v>114</v>
      </c>
      <c r="F19" s="105">
        <v>75</v>
      </c>
      <c r="G19" s="105">
        <v>26</v>
      </c>
      <c r="H19" s="105">
        <v>0.5</v>
      </c>
      <c r="I19" s="68">
        <f t="shared" si="0"/>
        <v>66.666666666666671</v>
      </c>
      <c r="J19" s="7">
        <f t="shared" si="1"/>
        <v>67</v>
      </c>
      <c r="K19" s="68">
        <v>38</v>
      </c>
      <c r="L19" s="68">
        <v>23</v>
      </c>
      <c r="M19" s="68">
        <v>0.25</v>
      </c>
      <c r="N19" s="77">
        <f>200*(K19+1-L19)*M19/K19</f>
        <v>21.05263157894737</v>
      </c>
      <c r="O19" s="7">
        <f t="shared" si="3"/>
        <v>22</v>
      </c>
      <c r="P19" s="68">
        <v>44</v>
      </c>
      <c r="Q19" s="68">
        <v>19</v>
      </c>
      <c r="R19" s="68">
        <v>0.25</v>
      </c>
      <c r="S19" s="68">
        <f>200*(P19+1-Q19)*R19/P19</f>
        <v>29.545454545454547</v>
      </c>
      <c r="T19" s="7">
        <f t="shared" si="5"/>
        <v>30</v>
      </c>
      <c r="U19" s="69">
        <v>47</v>
      </c>
      <c r="V19" s="69">
        <v>23</v>
      </c>
      <c r="W19" s="69">
        <v>0.25</v>
      </c>
      <c r="X19" s="68">
        <f>200*(U19+1-V19)*W19/U19</f>
        <v>26.595744680851062</v>
      </c>
      <c r="Y19" s="7">
        <f t="shared" si="7"/>
        <v>27</v>
      </c>
      <c r="Z19" s="105">
        <v>38</v>
      </c>
      <c r="AA19" s="105">
        <v>8</v>
      </c>
      <c r="AB19" s="105">
        <v>0.5</v>
      </c>
      <c r="AC19" s="68">
        <f t="shared" si="14"/>
        <v>81.578947368421055</v>
      </c>
      <c r="AD19" s="7">
        <f t="shared" si="8"/>
        <v>82</v>
      </c>
      <c r="AE19" s="144">
        <v>34</v>
      </c>
      <c r="AF19" s="144">
        <v>15</v>
      </c>
      <c r="AG19" s="144">
        <v>1</v>
      </c>
      <c r="AH19" s="68">
        <f t="shared" si="9"/>
        <v>117.64705882352941</v>
      </c>
      <c r="AI19" s="7">
        <f t="shared" si="10"/>
        <v>118</v>
      </c>
      <c r="AJ19" s="144">
        <v>39</v>
      </c>
      <c r="AK19" s="144">
        <v>19</v>
      </c>
      <c r="AL19" s="144">
        <v>1</v>
      </c>
      <c r="AM19" s="68">
        <f t="shared" si="11"/>
        <v>107.69230769230769</v>
      </c>
      <c r="AN19" s="7">
        <f t="shared" si="12"/>
        <v>108</v>
      </c>
      <c r="AO19" s="127">
        <f>LARGE(CHOOSE({1,2,3,4,5,6}, O19,T19,Y19,AD19,AI19,AN19),1)+LARGE(CHOOSE({1,2,3,4,5,6},O19,T19,Y19,AD19,AI19,AN19),2)+J19</f>
        <v>293</v>
      </c>
    </row>
    <row r="20" spans="1:93" ht="18.75" customHeight="1" x14ac:dyDescent="0.25">
      <c r="A20" s="22">
        <v>17</v>
      </c>
      <c r="B20" s="78" t="s">
        <v>149</v>
      </c>
      <c r="C20" s="2" t="s">
        <v>76</v>
      </c>
      <c r="D20" s="2" t="s">
        <v>9</v>
      </c>
      <c r="E20" s="78" t="s">
        <v>150</v>
      </c>
      <c r="F20" s="105">
        <v>75</v>
      </c>
      <c r="G20" s="105" t="s">
        <v>70</v>
      </c>
      <c r="H20" s="105">
        <v>0.5</v>
      </c>
      <c r="I20" s="68">
        <v>0</v>
      </c>
      <c r="J20" s="7">
        <f t="shared" si="1"/>
        <v>0</v>
      </c>
      <c r="K20" s="68">
        <v>38</v>
      </c>
      <c r="L20" s="68">
        <v>33</v>
      </c>
      <c r="M20" s="68">
        <v>0.25</v>
      </c>
      <c r="N20" s="77">
        <f>200*(K20+1-L20)*M20/K20</f>
        <v>7.8947368421052628</v>
      </c>
      <c r="O20" s="7">
        <f t="shared" si="3"/>
        <v>8</v>
      </c>
      <c r="P20" s="68">
        <v>44</v>
      </c>
      <c r="Q20" s="77" t="s">
        <v>70</v>
      </c>
      <c r="R20" s="68">
        <v>0.25</v>
      </c>
      <c r="S20" s="68">
        <v>0</v>
      </c>
      <c r="T20" s="7">
        <f t="shared" si="5"/>
        <v>0</v>
      </c>
      <c r="U20" s="69">
        <v>47</v>
      </c>
      <c r="V20" s="79" t="s">
        <v>70</v>
      </c>
      <c r="W20" s="69">
        <v>0.25</v>
      </c>
      <c r="X20" s="68">
        <v>0</v>
      </c>
      <c r="Y20" s="7">
        <f t="shared" si="7"/>
        <v>0</v>
      </c>
      <c r="Z20" s="105">
        <v>38</v>
      </c>
      <c r="AA20" s="105">
        <v>19</v>
      </c>
      <c r="AB20" s="105">
        <v>0.5</v>
      </c>
      <c r="AC20" s="68">
        <f t="shared" si="14"/>
        <v>52.631578947368418</v>
      </c>
      <c r="AD20" s="7">
        <f t="shared" si="8"/>
        <v>53</v>
      </c>
      <c r="AE20" s="144">
        <v>34</v>
      </c>
      <c r="AF20" s="144">
        <v>13</v>
      </c>
      <c r="AG20" s="144">
        <v>1</v>
      </c>
      <c r="AH20" s="68">
        <f t="shared" si="9"/>
        <v>129.41176470588235</v>
      </c>
      <c r="AI20" s="7">
        <f t="shared" si="10"/>
        <v>130</v>
      </c>
      <c r="AJ20" s="144">
        <v>39</v>
      </c>
      <c r="AK20" s="144">
        <v>15</v>
      </c>
      <c r="AL20" s="144">
        <v>1</v>
      </c>
      <c r="AM20" s="68">
        <f t="shared" si="11"/>
        <v>128.2051282051282</v>
      </c>
      <c r="AN20" s="7">
        <f t="shared" si="12"/>
        <v>129</v>
      </c>
      <c r="AO20" s="127">
        <f>LARGE(CHOOSE({1,2,3,4,5,6}, O20,T20,Y20,AD20,AI20,AN20),1)+LARGE(CHOOSE({1,2,3,4,5,6},O20,T20,Y20,AD20,AI20,AN20),2)+J20</f>
        <v>259</v>
      </c>
    </row>
    <row r="21" spans="1:93" ht="18.75" customHeight="1" x14ac:dyDescent="0.25">
      <c r="A21" s="22">
        <v>18</v>
      </c>
      <c r="B21" s="2" t="s">
        <v>243</v>
      </c>
      <c r="C21" s="2" t="s">
        <v>292</v>
      </c>
      <c r="D21" s="2" t="s">
        <v>9</v>
      </c>
      <c r="E21" s="2" t="s">
        <v>118</v>
      </c>
      <c r="F21" s="105">
        <v>75</v>
      </c>
      <c r="G21" s="105">
        <v>33</v>
      </c>
      <c r="H21" s="105">
        <v>0.5</v>
      </c>
      <c r="I21" s="68">
        <f t="shared" ref="I21:I30" si="15">200*(F21+1-G21)*H21/F21</f>
        <v>57.333333333333336</v>
      </c>
      <c r="J21" s="7">
        <f t="shared" si="1"/>
        <v>58</v>
      </c>
      <c r="K21" s="68">
        <v>38</v>
      </c>
      <c r="L21" s="77" t="s">
        <v>70</v>
      </c>
      <c r="M21" s="68">
        <v>0.25</v>
      </c>
      <c r="N21" s="68">
        <v>0</v>
      </c>
      <c r="O21" s="7">
        <f t="shared" si="3"/>
        <v>0</v>
      </c>
      <c r="P21" s="68">
        <v>44</v>
      </c>
      <c r="Q21" s="68">
        <v>33</v>
      </c>
      <c r="R21" s="68">
        <v>0.25</v>
      </c>
      <c r="S21" s="68">
        <f>200*(P21+1-Q21)*R21/P21</f>
        <v>13.636363636363637</v>
      </c>
      <c r="T21" s="7">
        <f t="shared" si="5"/>
        <v>14</v>
      </c>
      <c r="U21" s="69">
        <v>47</v>
      </c>
      <c r="V21" s="69">
        <v>29</v>
      </c>
      <c r="W21" s="69">
        <v>0.25</v>
      </c>
      <c r="X21" s="68">
        <f>200*(U21+1-V21)*W21/U21</f>
        <v>20.212765957446809</v>
      </c>
      <c r="Y21" s="7">
        <f t="shared" si="7"/>
        <v>21</v>
      </c>
      <c r="Z21" s="105">
        <v>38</v>
      </c>
      <c r="AA21" s="105">
        <v>16</v>
      </c>
      <c r="AB21" s="105">
        <v>0.5</v>
      </c>
      <c r="AC21" s="68">
        <f t="shared" si="14"/>
        <v>60.526315789473685</v>
      </c>
      <c r="AD21" s="7">
        <f t="shared" si="8"/>
        <v>61</v>
      </c>
      <c r="AE21" s="144">
        <v>34</v>
      </c>
      <c r="AF21" s="144">
        <v>18</v>
      </c>
      <c r="AG21" s="144">
        <v>1</v>
      </c>
      <c r="AH21" s="68">
        <f t="shared" si="9"/>
        <v>100</v>
      </c>
      <c r="AI21" s="7">
        <f t="shared" si="10"/>
        <v>100</v>
      </c>
      <c r="AJ21" s="144">
        <v>39</v>
      </c>
      <c r="AK21" s="144">
        <v>21</v>
      </c>
      <c r="AL21" s="144">
        <v>1</v>
      </c>
      <c r="AM21" s="68">
        <f t="shared" si="11"/>
        <v>97.435897435897431</v>
      </c>
      <c r="AN21" s="7">
        <f t="shared" si="12"/>
        <v>98</v>
      </c>
      <c r="AO21" s="127">
        <f>LARGE(CHOOSE({1,2,3,4,5,6}, O21,T21,Y21,AD21,AI21,AN21),1)+LARGE(CHOOSE({1,2,3,4,5,6},O21,T21,Y21,AD21,AI21,AN21),2)+J21</f>
        <v>256</v>
      </c>
    </row>
    <row r="22" spans="1:93" ht="18.75" customHeight="1" x14ac:dyDescent="0.25">
      <c r="A22" s="22">
        <v>19</v>
      </c>
      <c r="B22" s="78" t="s">
        <v>155</v>
      </c>
      <c r="C22" s="2" t="s">
        <v>76</v>
      </c>
      <c r="D22" s="2" t="s">
        <v>12</v>
      </c>
      <c r="E22" s="78" t="s">
        <v>156</v>
      </c>
      <c r="F22" s="105">
        <v>75</v>
      </c>
      <c r="G22" s="105">
        <v>41</v>
      </c>
      <c r="H22" s="105">
        <v>0.5</v>
      </c>
      <c r="I22" s="68">
        <f t="shared" si="15"/>
        <v>46.666666666666664</v>
      </c>
      <c r="J22" s="7">
        <f t="shared" si="1"/>
        <v>47</v>
      </c>
      <c r="K22" s="68">
        <v>38</v>
      </c>
      <c r="L22" s="68">
        <v>38</v>
      </c>
      <c r="M22" s="68">
        <v>0.25</v>
      </c>
      <c r="N22" s="77">
        <f>200*(K22+1-L22)*M22/K22</f>
        <v>1.3157894736842106</v>
      </c>
      <c r="O22" s="7">
        <f t="shared" si="3"/>
        <v>2</v>
      </c>
      <c r="P22" s="68">
        <v>44</v>
      </c>
      <c r="Q22" s="77" t="s">
        <v>70</v>
      </c>
      <c r="R22" s="68">
        <v>0.25</v>
      </c>
      <c r="S22" s="68">
        <v>0</v>
      </c>
      <c r="T22" s="7">
        <f t="shared" si="5"/>
        <v>0</v>
      </c>
      <c r="U22" s="69">
        <v>47</v>
      </c>
      <c r="V22" s="79" t="s">
        <v>70</v>
      </c>
      <c r="W22" s="69">
        <v>0.25</v>
      </c>
      <c r="X22" s="68">
        <v>0</v>
      </c>
      <c r="Y22" s="7">
        <f t="shared" si="7"/>
        <v>0</v>
      </c>
      <c r="Z22" s="105">
        <v>38</v>
      </c>
      <c r="AA22" s="105">
        <v>23</v>
      </c>
      <c r="AB22" s="105">
        <v>0.5</v>
      </c>
      <c r="AC22" s="68">
        <f t="shared" si="14"/>
        <v>42.10526315789474</v>
      </c>
      <c r="AD22" s="7">
        <f t="shared" si="8"/>
        <v>43</v>
      </c>
      <c r="AE22" s="144">
        <v>34</v>
      </c>
      <c r="AF22" s="144">
        <v>26</v>
      </c>
      <c r="AG22" s="144">
        <v>1</v>
      </c>
      <c r="AH22" s="68">
        <f t="shared" si="9"/>
        <v>52.941176470588232</v>
      </c>
      <c r="AI22" s="7">
        <f t="shared" si="10"/>
        <v>53</v>
      </c>
      <c r="AJ22" s="144">
        <v>39</v>
      </c>
      <c r="AK22" s="144">
        <v>10</v>
      </c>
      <c r="AL22" s="144">
        <v>1</v>
      </c>
      <c r="AM22" s="68">
        <f t="shared" si="11"/>
        <v>153.84615384615384</v>
      </c>
      <c r="AN22" s="7">
        <f t="shared" si="12"/>
        <v>154</v>
      </c>
      <c r="AO22" s="127">
        <f>LARGE(CHOOSE({1,2,3,4,5,6}, O22,T22,Y22,AD22,AI22,AN22),1)+LARGE(CHOOSE({1,2,3,4,5,6},O22,T22,Y22,AD22,AI22,AN22),2)+J22</f>
        <v>254</v>
      </c>
    </row>
    <row r="23" spans="1:93" ht="18.75" customHeight="1" x14ac:dyDescent="0.25">
      <c r="A23" s="22">
        <v>20</v>
      </c>
      <c r="B23" s="78" t="s">
        <v>147</v>
      </c>
      <c r="C23" s="2" t="s">
        <v>76</v>
      </c>
      <c r="D23" s="2" t="s">
        <v>9</v>
      </c>
      <c r="E23" s="78" t="s">
        <v>148</v>
      </c>
      <c r="F23" s="105">
        <v>75</v>
      </c>
      <c r="G23" s="105">
        <v>19</v>
      </c>
      <c r="H23" s="105">
        <v>0.5</v>
      </c>
      <c r="I23" s="68">
        <f t="shared" si="15"/>
        <v>76</v>
      </c>
      <c r="J23" s="7">
        <f t="shared" si="1"/>
        <v>76</v>
      </c>
      <c r="K23" s="68">
        <v>38</v>
      </c>
      <c r="L23" s="68">
        <v>30</v>
      </c>
      <c r="M23" s="68">
        <v>0.25</v>
      </c>
      <c r="N23" s="77">
        <f>200*(K23+1-L23)*M23/K23</f>
        <v>11.842105263157896</v>
      </c>
      <c r="O23" s="7">
        <f t="shared" si="3"/>
        <v>12</v>
      </c>
      <c r="P23" s="68">
        <v>44</v>
      </c>
      <c r="Q23" s="68">
        <v>15</v>
      </c>
      <c r="R23" s="68">
        <v>0.25</v>
      </c>
      <c r="S23" s="68">
        <f t="shared" ref="S23:S29" si="16">200*(P23+1-Q23)*R23/P23</f>
        <v>34.090909090909093</v>
      </c>
      <c r="T23" s="7">
        <f t="shared" si="5"/>
        <v>35</v>
      </c>
      <c r="U23" s="69">
        <v>47</v>
      </c>
      <c r="V23" s="69">
        <v>37</v>
      </c>
      <c r="W23" s="69">
        <v>0.25</v>
      </c>
      <c r="X23" s="68">
        <f t="shared" ref="X23:X29" si="17">200*(U23+1-V23)*W23/U23</f>
        <v>11.702127659574469</v>
      </c>
      <c r="Y23" s="7">
        <f t="shared" si="7"/>
        <v>12</v>
      </c>
      <c r="Z23" s="105">
        <v>38</v>
      </c>
      <c r="AA23" s="105">
        <v>18</v>
      </c>
      <c r="AB23" s="105">
        <v>0.5</v>
      </c>
      <c r="AC23" s="68">
        <f t="shared" si="14"/>
        <v>55.263157894736842</v>
      </c>
      <c r="AD23" s="7">
        <f t="shared" si="8"/>
        <v>56</v>
      </c>
      <c r="AE23" s="144">
        <v>34</v>
      </c>
      <c r="AF23" s="144">
        <v>20</v>
      </c>
      <c r="AG23" s="144">
        <v>1</v>
      </c>
      <c r="AH23" s="68">
        <f t="shared" si="9"/>
        <v>88.235294117647058</v>
      </c>
      <c r="AI23" s="7">
        <f t="shared" si="10"/>
        <v>89</v>
      </c>
      <c r="AJ23" s="144">
        <v>39</v>
      </c>
      <c r="AK23" s="144">
        <v>23</v>
      </c>
      <c r="AL23" s="144">
        <v>1</v>
      </c>
      <c r="AM23" s="68">
        <f t="shared" si="11"/>
        <v>87.179487179487182</v>
      </c>
      <c r="AN23" s="7">
        <f t="shared" si="12"/>
        <v>88</v>
      </c>
      <c r="AO23" s="127">
        <f>LARGE(CHOOSE({1,2,3,4,5,6}, O23,T23,Y23,AD23,AI23,AN23),1)+LARGE(CHOOSE({1,2,3,4,5,6},O23,T23,Y23,AD23,AI23,AN23),2)+J23</f>
        <v>253</v>
      </c>
    </row>
    <row r="24" spans="1:93" ht="18.75" customHeight="1" x14ac:dyDescent="0.25">
      <c r="A24" s="22">
        <v>21</v>
      </c>
      <c r="B24" s="2" t="s">
        <v>25</v>
      </c>
      <c r="C24" s="2" t="s">
        <v>78</v>
      </c>
      <c r="D24" s="2" t="s">
        <v>9</v>
      </c>
      <c r="E24" s="2" t="s">
        <v>36</v>
      </c>
      <c r="F24" s="105">
        <v>75</v>
      </c>
      <c r="G24" s="105">
        <v>32</v>
      </c>
      <c r="H24" s="105">
        <v>0.5</v>
      </c>
      <c r="I24" s="68">
        <f t="shared" si="15"/>
        <v>58.666666666666664</v>
      </c>
      <c r="J24" s="7">
        <f t="shared" si="1"/>
        <v>59</v>
      </c>
      <c r="K24" s="68">
        <v>38</v>
      </c>
      <c r="L24" s="68">
        <v>20</v>
      </c>
      <c r="M24" s="68">
        <v>0.25</v>
      </c>
      <c r="N24" s="77">
        <f>200*(K24+1-L24)*M24/K24</f>
        <v>25</v>
      </c>
      <c r="O24" s="7">
        <f t="shared" si="3"/>
        <v>25</v>
      </c>
      <c r="P24" s="68">
        <v>44</v>
      </c>
      <c r="Q24" s="68">
        <v>21</v>
      </c>
      <c r="R24" s="68">
        <v>0.25</v>
      </c>
      <c r="S24" s="68">
        <f t="shared" si="16"/>
        <v>27.272727272727273</v>
      </c>
      <c r="T24" s="7">
        <f t="shared" si="5"/>
        <v>28</v>
      </c>
      <c r="U24" s="69">
        <v>47</v>
      </c>
      <c r="V24" s="69">
        <v>19</v>
      </c>
      <c r="W24" s="69">
        <v>0.25</v>
      </c>
      <c r="X24" s="68">
        <f t="shared" si="17"/>
        <v>30.851063829787233</v>
      </c>
      <c r="Y24" s="7">
        <f t="shared" si="7"/>
        <v>31</v>
      </c>
      <c r="Z24" s="105">
        <v>38</v>
      </c>
      <c r="AA24" s="105">
        <v>9</v>
      </c>
      <c r="AB24" s="105">
        <v>0.5</v>
      </c>
      <c r="AC24" s="68">
        <f t="shared" si="14"/>
        <v>78.94736842105263</v>
      </c>
      <c r="AD24" s="7">
        <f t="shared" si="8"/>
        <v>79</v>
      </c>
      <c r="AE24" s="144">
        <v>34</v>
      </c>
      <c r="AF24" s="144">
        <v>16</v>
      </c>
      <c r="AG24" s="144">
        <v>1</v>
      </c>
      <c r="AH24" s="68">
        <f t="shared" si="9"/>
        <v>111.76470588235294</v>
      </c>
      <c r="AI24" s="7">
        <f t="shared" si="10"/>
        <v>112</v>
      </c>
      <c r="AJ24" s="144">
        <v>39</v>
      </c>
      <c r="AK24" s="144" t="s">
        <v>70</v>
      </c>
      <c r="AL24" s="144">
        <v>1</v>
      </c>
      <c r="AM24" s="68">
        <v>0</v>
      </c>
      <c r="AN24" s="7">
        <f t="shared" si="12"/>
        <v>0</v>
      </c>
      <c r="AO24" s="127">
        <f>LARGE(CHOOSE({1,2,3,4,5,6}, O24,T24,Y24,AD24,AI24,AN24),1)+LARGE(CHOOSE({1,2,3,4,5,6},O24,T24,Y24,AD24,AI24,AN24),2)+J24</f>
        <v>250</v>
      </c>
    </row>
    <row r="25" spans="1:93" ht="18.75" customHeight="1" x14ac:dyDescent="0.25">
      <c r="A25" s="22">
        <v>22</v>
      </c>
      <c r="B25" s="2" t="s">
        <v>109</v>
      </c>
      <c r="C25" s="2" t="s">
        <v>85</v>
      </c>
      <c r="D25" s="2" t="s">
        <v>9</v>
      </c>
      <c r="E25" s="2" t="s">
        <v>116</v>
      </c>
      <c r="F25" s="105">
        <v>75</v>
      </c>
      <c r="G25" s="105">
        <v>28</v>
      </c>
      <c r="H25" s="105">
        <v>0.5</v>
      </c>
      <c r="I25" s="68">
        <f t="shared" si="15"/>
        <v>64</v>
      </c>
      <c r="J25" s="7">
        <f t="shared" si="1"/>
        <v>64</v>
      </c>
      <c r="K25" s="68">
        <v>38</v>
      </c>
      <c r="L25" s="77" t="s">
        <v>70</v>
      </c>
      <c r="M25" s="68">
        <v>0.25</v>
      </c>
      <c r="N25" s="68">
        <v>0</v>
      </c>
      <c r="O25" s="7">
        <f t="shared" si="3"/>
        <v>0</v>
      </c>
      <c r="P25" s="68">
        <v>44</v>
      </c>
      <c r="Q25" s="68">
        <v>16</v>
      </c>
      <c r="R25" s="68">
        <v>0.25</v>
      </c>
      <c r="S25" s="68">
        <f t="shared" si="16"/>
        <v>32.954545454545453</v>
      </c>
      <c r="T25" s="7">
        <f t="shared" si="5"/>
        <v>33</v>
      </c>
      <c r="U25" s="69">
        <v>47</v>
      </c>
      <c r="V25" s="69">
        <v>40</v>
      </c>
      <c r="W25" s="69">
        <v>0.25</v>
      </c>
      <c r="X25" s="68">
        <f t="shared" si="17"/>
        <v>8.5106382978723403</v>
      </c>
      <c r="Y25" s="7">
        <f t="shared" si="7"/>
        <v>9</v>
      </c>
      <c r="Z25" s="105">
        <v>38</v>
      </c>
      <c r="AA25" s="105">
        <v>11</v>
      </c>
      <c r="AB25" s="105">
        <v>0.5</v>
      </c>
      <c r="AC25" s="68">
        <f t="shared" si="14"/>
        <v>73.684210526315795</v>
      </c>
      <c r="AD25" s="7">
        <f t="shared" si="8"/>
        <v>74</v>
      </c>
      <c r="AE25" s="144">
        <v>34</v>
      </c>
      <c r="AF25" s="144">
        <v>24</v>
      </c>
      <c r="AG25" s="144">
        <v>1</v>
      </c>
      <c r="AH25" s="68">
        <f t="shared" si="9"/>
        <v>64.705882352941174</v>
      </c>
      <c r="AI25" s="7">
        <f t="shared" si="10"/>
        <v>65</v>
      </c>
      <c r="AJ25" s="144">
        <v>39</v>
      </c>
      <c r="AK25" s="144">
        <v>22</v>
      </c>
      <c r="AL25" s="144">
        <v>1</v>
      </c>
      <c r="AM25" s="68">
        <f>200*(AJ25+1-AK25)*AL25/AJ25</f>
        <v>92.307692307692307</v>
      </c>
      <c r="AN25" s="7">
        <f t="shared" si="12"/>
        <v>93</v>
      </c>
      <c r="AO25" s="127">
        <f>LARGE(CHOOSE({1,2,3,4,5,6}, O25,T25,Y25,AD25,AI25,AN25),1)+LARGE(CHOOSE({1,2,3,4,5,6},O25,T25,Y25,AD25,AI25,AN25),2)+J25</f>
        <v>231</v>
      </c>
    </row>
    <row r="26" spans="1:93" ht="18.75" customHeight="1" x14ac:dyDescent="0.25">
      <c r="A26" s="22">
        <v>23</v>
      </c>
      <c r="B26" s="78" t="s">
        <v>113</v>
      </c>
      <c r="C26" s="2" t="s">
        <v>85</v>
      </c>
      <c r="D26" s="2" t="s">
        <v>9</v>
      </c>
      <c r="E26" s="78" t="s">
        <v>121</v>
      </c>
      <c r="F26" s="105">
        <v>75</v>
      </c>
      <c r="G26" s="105">
        <v>46</v>
      </c>
      <c r="H26" s="105">
        <v>0.5</v>
      </c>
      <c r="I26" s="68">
        <f t="shared" si="15"/>
        <v>40</v>
      </c>
      <c r="J26" s="7">
        <f t="shared" si="1"/>
        <v>40</v>
      </c>
      <c r="K26" s="68">
        <v>38</v>
      </c>
      <c r="L26" s="77" t="s">
        <v>70</v>
      </c>
      <c r="M26" s="68">
        <v>0.25</v>
      </c>
      <c r="N26" s="68">
        <v>0</v>
      </c>
      <c r="O26" s="7">
        <f t="shared" si="3"/>
        <v>0</v>
      </c>
      <c r="P26" s="68">
        <v>44</v>
      </c>
      <c r="Q26" s="68">
        <v>28</v>
      </c>
      <c r="R26" s="68">
        <v>0.25</v>
      </c>
      <c r="S26" s="68">
        <f t="shared" si="16"/>
        <v>19.318181818181817</v>
      </c>
      <c r="T26" s="7">
        <f t="shared" si="5"/>
        <v>20</v>
      </c>
      <c r="U26" s="69">
        <v>47</v>
      </c>
      <c r="V26" s="69">
        <v>21</v>
      </c>
      <c r="W26" s="69">
        <v>0.25</v>
      </c>
      <c r="X26" s="68">
        <f t="shared" si="17"/>
        <v>28.723404255319149</v>
      </c>
      <c r="Y26" s="7">
        <f t="shared" si="7"/>
        <v>29</v>
      </c>
      <c r="Z26" s="105">
        <v>38</v>
      </c>
      <c r="AA26" s="105">
        <v>21</v>
      </c>
      <c r="AB26" s="105">
        <v>0.5</v>
      </c>
      <c r="AC26" s="68">
        <f t="shared" si="14"/>
        <v>47.368421052631582</v>
      </c>
      <c r="AD26" s="7">
        <f t="shared" si="8"/>
        <v>48</v>
      </c>
      <c r="AE26" s="144">
        <v>34</v>
      </c>
      <c r="AF26" s="144">
        <v>21</v>
      </c>
      <c r="AG26" s="144">
        <v>1</v>
      </c>
      <c r="AH26" s="68">
        <f t="shared" si="9"/>
        <v>82.352941176470594</v>
      </c>
      <c r="AI26" s="7">
        <f t="shared" si="10"/>
        <v>83</v>
      </c>
      <c r="AJ26" s="144">
        <v>39</v>
      </c>
      <c r="AK26" s="144">
        <v>24</v>
      </c>
      <c r="AL26" s="144">
        <v>1</v>
      </c>
      <c r="AM26" s="68">
        <f>200*(AJ26+1-AK26)*AL26/AJ26</f>
        <v>82.051282051282058</v>
      </c>
      <c r="AN26" s="7">
        <f t="shared" si="12"/>
        <v>83</v>
      </c>
      <c r="AO26" s="127">
        <f>LARGE(CHOOSE({1,2,3,4,5,6}, O26,T26,Y26,AD26,AI26,AN26),1)+LARGE(CHOOSE({1,2,3,4,5,6},O26,T26,Y26,AD26,AI26,AN26),2)+J26</f>
        <v>206</v>
      </c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</row>
    <row r="27" spans="1:93" s="13" customFormat="1" ht="18.75" customHeight="1" x14ac:dyDescent="0.25">
      <c r="A27" s="22">
        <v>24</v>
      </c>
      <c r="B27" s="78" t="s">
        <v>145</v>
      </c>
      <c r="C27" s="2" t="s">
        <v>76</v>
      </c>
      <c r="D27" s="2" t="s">
        <v>12</v>
      </c>
      <c r="E27" s="2" t="s">
        <v>146</v>
      </c>
      <c r="F27" s="105">
        <v>75</v>
      </c>
      <c r="G27" s="105">
        <v>29</v>
      </c>
      <c r="H27" s="105">
        <v>0.5</v>
      </c>
      <c r="I27" s="68">
        <f t="shared" si="15"/>
        <v>62.666666666666664</v>
      </c>
      <c r="J27" s="7">
        <f t="shared" si="1"/>
        <v>63</v>
      </c>
      <c r="K27" s="68">
        <v>38</v>
      </c>
      <c r="L27" s="68">
        <v>27</v>
      </c>
      <c r="M27" s="68">
        <v>0.25</v>
      </c>
      <c r="N27" s="77">
        <f>200*(K27+1-L27)*M27/K27</f>
        <v>15.789473684210526</v>
      </c>
      <c r="O27" s="7">
        <f t="shared" si="3"/>
        <v>16</v>
      </c>
      <c r="P27" s="68">
        <v>44</v>
      </c>
      <c r="Q27" s="68">
        <v>17</v>
      </c>
      <c r="R27" s="68">
        <v>0.25</v>
      </c>
      <c r="S27" s="68">
        <f t="shared" si="16"/>
        <v>31.818181818181817</v>
      </c>
      <c r="T27" s="7">
        <f t="shared" si="5"/>
        <v>32</v>
      </c>
      <c r="U27" s="69">
        <v>47</v>
      </c>
      <c r="V27" s="69">
        <v>27</v>
      </c>
      <c r="W27" s="69">
        <v>0.25</v>
      </c>
      <c r="X27" s="68">
        <f t="shared" si="17"/>
        <v>22.340425531914892</v>
      </c>
      <c r="Y27" s="7">
        <f t="shared" si="7"/>
        <v>23</v>
      </c>
      <c r="Z27" s="105">
        <v>38</v>
      </c>
      <c r="AA27" s="105">
        <v>12</v>
      </c>
      <c r="AB27" s="105">
        <v>0.5</v>
      </c>
      <c r="AC27" s="68">
        <f t="shared" si="14"/>
        <v>71.05263157894737</v>
      </c>
      <c r="AD27" s="7">
        <f t="shared" si="8"/>
        <v>72</v>
      </c>
      <c r="AE27" s="144">
        <v>34</v>
      </c>
      <c r="AF27" s="144">
        <v>25</v>
      </c>
      <c r="AG27" s="144">
        <v>1</v>
      </c>
      <c r="AH27" s="68">
        <f t="shared" si="9"/>
        <v>58.823529411764703</v>
      </c>
      <c r="AI27" s="7">
        <f t="shared" si="10"/>
        <v>59</v>
      </c>
      <c r="AJ27" s="144">
        <v>39</v>
      </c>
      <c r="AK27" s="144" t="s">
        <v>70</v>
      </c>
      <c r="AL27" s="144">
        <v>1</v>
      </c>
      <c r="AM27" s="68">
        <v>0</v>
      </c>
      <c r="AN27" s="7">
        <f t="shared" si="12"/>
        <v>0</v>
      </c>
      <c r="AO27" s="127">
        <f>LARGE(CHOOSE({1,2,3,4,5,6}, O27,T27,Y27,AD27,AI27,AN27),1)+LARGE(CHOOSE({1,2,3,4,5,6},O27,T27,Y27,AD27,AI27,AN27),2)+J27</f>
        <v>194</v>
      </c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</row>
    <row r="28" spans="1:93" ht="18.75" customHeight="1" x14ac:dyDescent="0.25">
      <c r="A28" s="22">
        <v>25</v>
      </c>
      <c r="B28" s="2" t="s">
        <v>55</v>
      </c>
      <c r="C28" s="2" t="s">
        <v>77</v>
      </c>
      <c r="D28" s="2" t="s">
        <v>9</v>
      </c>
      <c r="E28" s="2" t="s">
        <v>33</v>
      </c>
      <c r="F28" s="105">
        <v>75</v>
      </c>
      <c r="G28" s="105">
        <v>37</v>
      </c>
      <c r="H28" s="105">
        <v>0.5</v>
      </c>
      <c r="I28" s="68">
        <f t="shared" si="15"/>
        <v>52</v>
      </c>
      <c r="J28" s="7">
        <f t="shared" si="1"/>
        <v>52</v>
      </c>
      <c r="K28" s="68">
        <v>38</v>
      </c>
      <c r="L28" s="68">
        <v>19</v>
      </c>
      <c r="M28" s="68">
        <v>0.25</v>
      </c>
      <c r="N28" s="77">
        <f>200*(K28+1-L28)*M28/K28</f>
        <v>26.315789473684209</v>
      </c>
      <c r="O28" s="7">
        <f t="shared" si="3"/>
        <v>27</v>
      </c>
      <c r="P28" s="68">
        <v>44</v>
      </c>
      <c r="Q28" s="68">
        <v>40</v>
      </c>
      <c r="R28" s="68">
        <v>0.25</v>
      </c>
      <c r="S28" s="68">
        <f t="shared" si="16"/>
        <v>5.6818181818181817</v>
      </c>
      <c r="T28" s="7">
        <f t="shared" si="5"/>
        <v>6</v>
      </c>
      <c r="U28" s="69">
        <v>47</v>
      </c>
      <c r="V28" s="69">
        <v>28</v>
      </c>
      <c r="W28" s="69">
        <v>0.25</v>
      </c>
      <c r="X28" s="68">
        <f t="shared" si="17"/>
        <v>21.276595744680851</v>
      </c>
      <c r="Y28" s="7">
        <f t="shared" si="7"/>
        <v>22</v>
      </c>
      <c r="Z28" s="105">
        <v>38</v>
      </c>
      <c r="AA28" s="105">
        <v>15</v>
      </c>
      <c r="AB28" s="105">
        <v>0.5</v>
      </c>
      <c r="AC28" s="68">
        <f t="shared" si="14"/>
        <v>63.157894736842103</v>
      </c>
      <c r="AD28" s="7">
        <f t="shared" si="8"/>
        <v>64</v>
      </c>
      <c r="AE28" s="144">
        <v>34</v>
      </c>
      <c r="AF28" s="144">
        <v>22</v>
      </c>
      <c r="AG28" s="144">
        <v>1</v>
      </c>
      <c r="AH28" s="68">
        <f t="shared" si="9"/>
        <v>76.470588235294116</v>
      </c>
      <c r="AI28" s="7">
        <f t="shared" si="10"/>
        <v>77</v>
      </c>
      <c r="AJ28" s="144">
        <v>39</v>
      </c>
      <c r="AK28" s="144" t="s">
        <v>70</v>
      </c>
      <c r="AL28" s="144">
        <v>1</v>
      </c>
      <c r="AM28" s="68">
        <v>0</v>
      </c>
      <c r="AN28" s="7">
        <f t="shared" si="12"/>
        <v>0</v>
      </c>
      <c r="AO28" s="127">
        <f>LARGE(CHOOSE({1,2,3,4,5,6}, O28,T28,Y28,AD28,AI28,AN28),1)+LARGE(CHOOSE({1,2,3,4,5,6},O28,T28,Y28,AD28,AI28,AN28),2)+J28</f>
        <v>193</v>
      </c>
    </row>
    <row r="29" spans="1:93" ht="18.75" customHeight="1" x14ac:dyDescent="0.25">
      <c r="A29" s="22">
        <v>26</v>
      </c>
      <c r="B29" s="2" t="s">
        <v>18</v>
      </c>
      <c r="C29" s="2" t="s">
        <v>79</v>
      </c>
      <c r="D29" s="2" t="s">
        <v>9</v>
      </c>
      <c r="E29" s="2" t="s">
        <v>45</v>
      </c>
      <c r="F29" s="105">
        <v>75</v>
      </c>
      <c r="G29" s="105">
        <v>18</v>
      </c>
      <c r="H29" s="105">
        <v>0.5</v>
      </c>
      <c r="I29" s="68">
        <f t="shared" si="15"/>
        <v>77.333333333333329</v>
      </c>
      <c r="J29" s="7">
        <f t="shared" si="1"/>
        <v>78</v>
      </c>
      <c r="K29" s="68">
        <v>38</v>
      </c>
      <c r="L29" s="68">
        <v>4</v>
      </c>
      <c r="M29" s="68">
        <v>0.25</v>
      </c>
      <c r="N29" s="77">
        <f>200*(K29+1-L29)*M29/K29</f>
        <v>46.05263157894737</v>
      </c>
      <c r="O29" s="7">
        <f t="shared" si="3"/>
        <v>47</v>
      </c>
      <c r="P29" s="68">
        <v>44</v>
      </c>
      <c r="Q29" s="68">
        <v>9</v>
      </c>
      <c r="R29" s="68">
        <v>0.25</v>
      </c>
      <c r="S29" s="68">
        <f t="shared" si="16"/>
        <v>40.909090909090907</v>
      </c>
      <c r="T29" s="7">
        <f t="shared" si="5"/>
        <v>41</v>
      </c>
      <c r="U29" s="69">
        <v>47</v>
      </c>
      <c r="V29" s="69">
        <v>4</v>
      </c>
      <c r="W29" s="69">
        <v>0.25</v>
      </c>
      <c r="X29" s="68">
        <f t="shared" si="17"/>
        <v>46.808510638297875</v>
      </c>
      <c r="Y29" s="7">
        <f t="shared" si="7"/>
        <v>47</v>
      </c>
      <c r="Z29" s="105">
        <v>38</v>
      </c>
      <c r="AA29" s="105" t="s">
        <v>70</v>
      </c>
      <c r="AB29" s="105">
        <v>0.5</v>
      </c>
      <c r="AC29" s="68">
        <v>0</v>
      </c>
      <c r="AD29" s="7">
        <f t="shared" si="8"/>
        <v>0</v>
      </c>
      <c r="AE29" s="144">
        <v>34</v>
      </c>
      <c r="AF29" s="144" t="s">
        <v>70</v>
      </c>
      <c r="AG29" s="144">
        <v>1</v>
      </c>
      <c r="AH29" s="68">
        <v>0</v>
      </c>
      <c r="AI29" s="7">
        <f t="shared" si="10"/>
        <v>0</v>
      </c>
      <c r="AJ29" s="144">
        <v>39</v>
      </c>
      <c r="AK29" s="144" t="s">
        <v>70</v>
      </c>
      <c r="AL29" s="144">
        <v>1</v>
      </c>
      <c r="AM29" s="68">
        <v>0</v>
      </c>
      <c r="AN29" s="7">
        <f t="shared" si="12"/>
        <v>0</v>
      </c>
      <c r="AO29" s="127">
        <f>LARGE(CHOOSE({1,2,3,4,5,6}, O29,T29,Y29,AD29,AI29,AN29),1)+LARGE(CHOOSE({1,2,3,4,5,6},O29,T29,Y29,AD29,AI29,AN29),2)+J29</f>
        <v>172</v>
      </c>
    </row>
    <row r="30" spans="1:93" ht="18.75" customHeight="1" x14ac:dyDescent="0.25">
      <c r="A30" s="22">
        <v>27</v>
      </c>
      <c r="B30" s="78" t="s">
        <v>225</v>
      </c>
      <c r="C30" s="2" t="s">
        <v>77</v>
      </c>
      <c r="D30" s="2" t="s">
        <v>9</v>
      </c>
      <c r="E30" s="22" t="s">
        <v>254</v>
      </c>
      <c r="F30" s="105">
        <v>75</v>
      </c>
      <c r="G30" s="77" t="s">
        <v>227</v>
      </c>
      <c r="H30" s="105">
        <v>0.5</v>
      </c>
      <c r="I30" s="68">
        <f t="shared" si="15"/>
        <v>30.666666666666668</v>
      </c>
      <c r="J30" s="7">
        <f t="shared" si="1"/>
        <v>31</v>
      </c>
      <c r="K30" s="68">
        <v>38</v>
      </c>
      <c r="L30" s="77" t="s">
        <v>70</v>
      </c>
      <c r="M30" s="68">
        <v>0.25</v>
      </c>
      <c r="N30" s="68">
        <v>0</v>
      </c>
      <c r="O30" s="7">
        <f t="shared" si="3"/>
        <v>0</v>
      </c>
      <c r="P30" s="68">
        <v>44</v>
      </c>
      <c r="Q30" s="77" t="s">
        <v>70</v>
      </c>
      <c r="R30" s="68">
        <v>0.25</v>
      </c>
      <c r="S30" s="68">
        <v>0</v>
      </c>
      <c r="T30" s="7">
        <f t="shared" si="5"/>
        <v>0</v>
      </c>
      <c r="U30" s="69">
        <v>47</v>
      </c>
      <c r="V30" s="79" t="s">
        <v>70</v>
      </c>
      <c r="W30" s="69">
        <v>0.25</v>
      </c>
      <c r="X30" s="68">
        <v>0</v>
      </c>
      <c r="Y30" s="7">
        <f t="shared" si="7"/>
        <v>0</v>
      </c>
      <c r="Z30" s="105">
        <v>38</v>
      </c>
      <c r="AA30" s="105">
        <v>31</v>
      </c>
      <c r="AB30" s="105">
        <v>0.5</v>
      </c>
      <c r="AC30" s="68">
        <f>200*(Z30+1-AA30)*AB30/Z30</f>
        <v>21.05263157894737</v>
      </c>
      <c r="AD30" s="7">
        <f t="shared" si="8"/>
        <v>22</v>
      </c>
      <c r="AE30" s="144">
        <v>34</v>
      </c>
      <c r="AF30" s="144">
        <v>23</v>
      </c>
      <c r="AG30" s="144">
        <v>1</v>
      </c>
      <c r="AH30" s="68">
        <f>200*(AE30+1-AF30)*AG30/AE30</f>
        <v>70.588235294117652</v>
      </c>
      <c r="AI30" s="7">
        <f t="shared" si="10"/>
        <v>71</v>
      </c>
      <c r="AJ30" s="144">
        <v>39</v>
      </c>
      <c r="AK30" s="144">
        <v>27</v>
      </c>
      <c r="AL30" s="144">
        <v>1</v>
      </c>
      <c r="AM30" s="68">
        <f>200*(AJ30+1-AK30)*AL30/AJ30</f>
        <v>66.666666666666671</v>
      </c>
      <c r="AN30" s="7">
        <f t="shared" si="12"/>
        <v>67</v>
      </c>
      <c r="AO30" s="127">
        <f>LARGE(CHOOSE({1,2,3,4,5,6}, O30,T30,Y30,AD30,AI30,AN30),1)+LARGE(CHOOSE({1,2,3,4,5,6},O30,T30,Y30,AD30,AI30,AN30),2)+J30</f>
        <v>169</v>
      </c>
    </row>
    <row r="31" spans="1:93" ht="18.75" customHeight="1" x14ac:dyDescent="0.25">
      <c r="A31" s="22">
        <v>28</v>
      </c>
      <c r="B31" s="78" t="s">
        <v>396</v>
      </c>
      <c r="C31" s="78" t="s">
        <v>306</v>
      </c>
      <c r="D31" s="78" t="s">
        <v>9</v>
      </c>
      <c r="E31" s="9"/>
      <c r="F31" s="105">
        <v>75</v>
      </c>
      <c r="G31" s="105" t="s">
        <v>70</v>
      </c>
      <c r="H31" s="105">
        <v>0.5</v>
      </c>
      <c r="I31" s="68">
        <v>0</v>
      </c>
      <c r="J31" s="7">
        <f t="shared" si="1"/>
        <v>0</v>
      </c>
      <c r="K31" s="68">
        <v>38</v>
      </c>
      <c r="L31" s="77" t="s">
        <v>70</v>
      </c>
      <c r="M31" s="68">
        <v>0.25</v>
      </c>
      <c r="N31" s="68">
        <v>0</v>
      </c>
      <c r="O31" s="7">
        <f t="shared" si="3"/>
        <v>0</v>
      </c>
      <c r="P31" s="68">
        <v>44</v>
      </c>
      <c r="Q31" s="77" t="s">
        <v>70</v>
      </c>
      <c r="R31" s="68">
        <v>0.25</v>
      </c>
      <c r="S31" s="68">
        <v>0</v>
      </c>
      <c r="T31" s="7">
        <f t="shared" si="5"/>
        <v>0</v>
      </c>
      <c r="U31" s="69">
        <v>47</v>
      </c>
      <c r="V31" s="79" t="s">
        <v>70</v>
      </c>
      <c r="W31" s="69">
        <v>0.25</v>
      </c>
      <c r="X31" s="68">
        <v>0</v>
      </c>
      <c r="Y31" s="7">
        <f t="shared" si="7"/>
        <v>0</v>
      </c>
      <c r="Z31" s="105">
        <v>38</v>
      </c>
      <c r="AA31" s="105" t="s">
        <v>70</v>
      </c>
      <c r="AB31" s="105">
        <v>0.5</v>
      </c>
      <c r="AC31" s="68">
        <v>0</v>
      </c>
      <c r="AD31" s="7">
        <f t="shared" si="8"/>
        <v>0</v>
      </c>
      <c r="AE31" s="144">
        <v>34</v>
      </c>
      <c r="AF31" s="144" t="s">
        <v>70</v>
      </c>
      <c r="AG31" s="144">
        <v>1</v>
      </c>
      <c r="AH31" s="68">
        <v>0</v>
      </c>
      <c r="AI31" s="7">
        <f t="shared" si="10"/>
        <v>0</v>
      </c>
      <c r="AJ31" s="144">
        <v>39</v>
      </c>
      <c r="AK31" s="144">
        <v>8</v>
      </c>
      <c r="AL31" s="144">
        <v>1</v>
      </c>
      <c r="AM31" s="144">
        <f>200*(AJ31+1-AK31)*AL31/AJ31</f>
        <v>164.10256410256412</v>
      </c>
      <c r="AN31" s="7">
        <f t="shared" si="12"/>
        <v>165</v>
      </c>
      <c r="AO31" s="127">
        <f>LARGE(CHOOSE({1,2,3,4,5,6}, O31,T31,Y31,AD31,AI31,AN31),1)+LARGE(CHOOSE({1,2,3,4,5,6},O31,T31,Y31,AD31,AI31,AN31),2)+J31</f>
        <v>165</v>
      </c>
    </row>
    <row r="32" spans="1:93" ht="18.75" customHeight="1" x14ac:dyDescent="0.25">
      <c r="A32" s="22">
        <v>29</v>
      </c>
      <c r="B32" s="78" t="s">
        <v>103</v>
      </c>
      <c r="C32" s="78" t="s">
        <v>77</v>
      </c>
      <c r="D32" s="78" t="s">
        <v>9</v>
      </c>
      <c r="E32" s="78" t="s">
        <v>104</v>
      </c>
      <c r="F32" s="105">
        <v>75</v>
      </c>
      <c r="G32" s="105">
        <v>11</v>
      </c>
      <c r="H32" s="105">
        <v>0.5</v>
      </c>
      <c r="I32" s="68">
        <f>200*(F32+1-G32)*H32/F32</f>
        <v>86.666666666666671</v>
      </c>
      <c r="J32" s="7">
        <f t="shared" si="1"/>
        <v>87</v>
      </c>
      <c r="K32" s="68">
        <v>38</v>
      </c>
      <c r="L32" s="68">
        <v>11</v>
      </c>
      <c r="M32" s="68">
        <v>0.25</v>
      </c>
      <c r="N32" s="77">
        <f>200*(K32+1-L32)*M32/K32</f>
        <v>36.842105263157897</v>
      </c>
      <c r="O32" s="7">
        <f t="shared" si="3"/>
        <v>37</v>
      </c>
      <c r="P32" s="68">
        <v>44</v>
      </c>
      <c r="Q32" s="68">
        <v>14</v>
      </c>
      <c r="R32" s="68">
        <v>0.25</v>
      </c>
      <c r="S32" s="68">
        <f>200*(P32+1-Q32)*R32/P32</f>
        <v>35.227272727272727</v>
      </c>
      <c r="T32" s="7">
        <f t="shared" si="5"/>
        <v>36</v>
      </c>
      <c r="U32" s="69">
        <v>47</v>
      </c>
      <c r="V32" s="69">
        <v>11</v>
      </c>
      <c r="W32" s="69">
        <v>0.25</v>
      </c>
      <c r="X32" s="68">
        <f>200*(U32+1-V32)*W32/U32</f>
        <v>39.361702127659576</v>
      </c>
      <c r="Y32" s="7">
        <f t="shared" si="7"/>
        <v>40</v>
      </c>
      <c r="Z32" s="105">
        <v>38</v>
      </c>
      <c r="AA32" s="105" t="s">
        <v>70</v>
      </c>
      <c r="AB32" s="105">
        <v>0.5</v>
      </c>
      <c r="AC32" s="68">
        <v>0</v>
      </c>
      <c r="AD32" s="7">
        <f t="shared" si="8"/>
        <v>0</v>
      </c>
      <c r="AE32" s="144">
        <v>34</v>
      </c>
      <c r="AF32" s="144" t="s">
        <v>70</v>
      </c>
      <c r="AG32" s="144">
        <v>1</v>
      </c>
      <c r="AH32" s="68">
        <v>0</v>
      </c>
      <c r="AI32" s="7">
        <f t="shared" si="10"/>
        <v>0</v>
      </c>
      <c r="AJ32" s="144">
        <v>39</v>
      </c>
      <c r="AK32" s="144" t="s">
        <v>70</v>
      </c>
      <c r="AL32" s="144">
        <v>1</v>
      </c>
      <c r="AM32" s="68">
        <v>0</v>
      </c>
      <c r="AN32" s="7">
        <f t="shared" si="12"/>
        <v>0</v>
      </c>
      <c r="AO32" s="127">
        <f>LARGE(CHOOSE({1,2,3,4,5,6}, O32,T32,Y32,AD32,AI32,AN32),1)+LARGE(CHOOSE({1,2,3,4,5,6},O32,T32,Y32,AD32,AI32,AN32),2)+J32</f>
        <v>164</v>
      </c>
    </row>
    <row r="33" spans="1:41" ht="18.75" customHeight="1" x14ac:dyDescent="0.25">
      <c r="A33" s="22">
        <v>30</v>
      </c>
      <c r="B33" s="2" t="s">
        <v>26</v>
      </c>
      <c r="C33" s="2" t="s">
        <v>78</v>
      </c>
      <c r="D33" s="2" t="s">
        <v>9</v>
      </c>
      <c r="E33" s="2" t="s">
        <v>35</v>
      </c>
      <c r="F33" s="105">
        <v>75</v>
      </c>
      <c r="G33" s="105">
        <v>20</v>
      </c>
      <c r="H33" s="105">
        <v>0.5</v>
      </c>
      <c r="I33" s="68">
        <f>200*(F33+1-G33)*H33/F33</f>
        <v>74.666666666666671</v>
      </c>
      <c r="J33" s="7">
        <f t="shared" si="1"/>
        <v>75</v>
      </c>
      <c r="K33" s="68">
        <v>38</v>
      </c>
      <c r="L33" s="77" t="s">
        <v>70</v>
      </c>
      <c r="M33" s="68">
        <v>0.25</v>
      </c>
      <c r="N33" s="68">
        <v>0</v>
      </c>
      <c r="O33" s="7">
        <f t="shared" si="3"/>
        <v>0</v>
      </c>
      <c r="P33" s="68">
        <v>44</v>
      </c>
      <c r="Q33" s="68">
        <v>22</v>
      </c>
      <c r="R33" s="68">
        <v>0.25</v>
      </c>
      <c r="S33" s="68">
        <f>200*(P33+1-Q33)*R33/P33</f>
        <v>26.136363636363637</v>
      </c>
      <c r="T33" s="7">
        <f t="shared" si="5"/>
        <v>27</v>
      </c>
      <c r="U33" s="69">
        <v>47</v>
      </c>
      <c r="V33" s="69">
        <v>17</v>
      </c>
      <c r="W33" s="69">
        <v>0.25</v>
      </c>
      <c r="X33" s="68">
        <f>200*(U33+1-V33)*W33/U33</f>
        <v>32.978723404255319</v>
      </c>
      <c r="Y33" s="7">
        <f t="shared" si="7"/>
        <v>33</v>
      </c>
      <c r="Z33" s="105">
        <v>38</v>
      </c>
      <c r="AA33" s="105" t="s">
        <v>70</v>
      </c>
      <c r="AB33" s="105">
        <v>0.5</v>
      </c>
      <c r="AC33" s="68">
        <v>0</v>
      </c>
      <c r="AD33" s="7">
        <f t="shared" si="8"/>
        <v>0</v>
      </c>
      <c r="AE33" s="144">
        <v>34</v>
      </c>
      <c r="AF33" s="144" t="s">
        <v>70</v>
      </c>
      <c r="AG33" s="144">
        <v>1</v>
      </c>
      <c r="AH33" s="68">
        <v>0</v>
      </c>
      <c r="AI33" s="7">
        <f t="shared" si="10"/>
        <v>0</v>
      </c>
      <c r="AJ33" s="144">
        <v>39</v>
      </c>
      <c r="AK33" s="144" t="s">
        <v>70</v>
      </c>
      <c r="AL33" s="144">
        <v>1</v>
      </c>
      <c r="AM33" s="68">
        <v>0</v>
      </c>
      <c r="AN33" s="7">
        <f t="shared" si="12"/>
        <v>0</v>
      </c>
      <c r="AO33" s="127">
        <f>LARGE(CHOOSE({1,2,3,4,5,6}, O33,T33,Y33,AD33,AI33,AN33),1)+LARGE(CHOOSE({1,2,3,4,5,6},O33,T33,Y33,AD33,AI33,AN33),2)+J33</f>
        <v>135</v>
      </c>
    </row>
    <row r="34" spans="1:41" ht="18.75" customHeight="1" x14ac:dyDescent="0.25">
      <c r="A34" s="22">
        <v>31</v>
      </c>
      <c r="B34" s="78" t="s">
        <v>397</v>
      </c>
      <c r="C34" s="78" t="s">
        <v>77</v>
      </c>
      <c r="D34" s="78" t="s">
        <v>9</v>
      </c>
      <c r="E34" s="9" t="s">
        <v>407</v>
      </c>
      <c r="F34" s="105">
        <v>75</v>
      </c>
      <c r="G34" s="105" t="s">
        <v>70</v>
      </c>
      <c r="H34" s="105">
        <v>0.5</v>
      </c>
      <c r="I34" s="68">
        <v>0</v>
      </c>
      <c r="J34" s="7">
        <f t="shared" si="1"/>
        <v>0</v>
      </c>
      <c r="K34" s="68">
        <v>38</v>
      </c>
      <c r="L34" s="77" t="s">
        <v>70</v>
      </c>
      <c r="M34" s="68">
        <v>0.25</v>
      </c>
      <c r="N34" s="68">
        <v>0</v>
      </c>
      <c r="O34" s="7">
        <f t="shared" si="3"/>
        <v>0</v>
      </c>
      <c r="P34" s="68">
        <v>44</v>
      </c>
      <c r="Q34" s="77" t="s">
        <v>70</v>
      </c>
      <c r="R34" s="68">
        <v>0.25</v>
      </c>
      <c r="S34" s="68">
        <v>0</v>
      </c>
      <c r="T34" s="7">
        <f t="shared" si="5"/>
        <v>0</v>
      </c>
      <c r="U34" s="69">
        <v>47</v>
      </c>
      <c r="V34" s="79" t="s">
        <v>70</v>
      </c>
      <c r="W34" s="69">
        <v>0.25</v>
      </c>
      <c r="X34" s="68">
        <v>0</v>
      </c>
      <c r="Y34" s="7">
        <f t="shared" si="7"/>
        <v>0</v>
      </c>
      <c r="Z34" s="105">
        <v>38</v>
      </c>
      <c r="AA34" s="105" t="s">
        <v>70</v>
      </c>
      <c r="AB34" s="105">
        <v>0.5</v>
      </c>
      <c r="AC34" s="68">
        <v>0</v>
      </c>
      <c r="AD34" s="7">
        <f t="shared" si="8"/>
        <v>0</v>
      </c>
      <c r="AE34" s="144">
        <v>34</v>
      </c>
      <c r="AF34" s="144" t="s">
        <v>70</v>
      </c>
      <c r="AG34" s="144">
        <v>1</v>
      </c>
      <c r="AH34" s="68">
        <v>0</v>
      </c>
      <c r="AI34" s="7">
        <f t="shared" si="10"/>
        <v>0</v>
      </c>
      <c r="AJ34" s="144">
        <v>39</v>
      </c>
      <c r="AK34" s="144">
        <v>16</v>
      </c>
      <c r="AL34" s="144">
        <v>1</v>
      </c>
      <c r="AM34" s="144">
        <f>200*(AJ34+1-AK34)*AL34/AJ34</f>
        <v>123.07692307692308</v>
      </c>
      <c r="AN34" s="7">
        <f t="shared" si="12"/>
        <v>124</v>
      </c>
      <c r="AO34" s="127">
        <f>LARGE(CHOOSE({1,2,3,4,5,6}, O34,T34,Y34,AD34,AI34,AN34),1)+LARGE(CHOOSE({1,2,3,4,5,6},O34,T34,Y34,AD34,AI34,AN34),2)+J34</f>
        <v>124</v>
      </c>
    </row>
    <row r="35" spans="1:41" ht="18.75" customHeight="1" x14ac:dyDescent="0.25">
      <c r="A35" s="22">
        <v>32</v>
      </c>
      <c r="B35" s="2" t="s">
        <v>111</v>
      </c>
      <c r="C35" s="2" t="s">
        <v>77</v>
      </c>
      <c r="D35" s="2" t="s">
        <v>9</v>
      </c>
      <c r="E35" s="2" t="s">
        <v>119</v>
      </c>
      <c r="F35" s="105">
        <v>75</v>
      </c>
      <c r="G35" s="105" t="s">
        <v>70</v>
      </c>
      <c r="H35" s="105">
        <v>0.5</v>
      </c>
      <c r="I35" s="68">
        <v>0</v>
      </c>
      <c r="J35" s="7">
        <f t="shared" si="1"/>
        <v>0</v>
      </c>
      <c r="K35" s="68">
        <v>38</v>
      </c>
      <c r="L35" s="68">
        <v>29</v>
      </c>
      <c r="M35" s="68">
        <v>0.25</v>
      </c>
      <c r="N35" s="77">
        <f>200*(K35+1-L35)*M35/K35</f>
        <v>13.157894736842104</v>
      </c>
      <c r="O35" s="7">
        <f t="shared" si="3"/>
        <v>14</v>
      </c>
      <c r="P35" s="68">
        <v>44</v>
      </c>
      <c r="Q35" s="77" t="s">
        <v>70</v>
      </c>
      <c r="R35" s="68">
        <v>0.25</v>
      </c>
      <c r="S35" s="68">
        <v>0</v>
      </c>
      <c r="T35" s="7">
        <f t="shared" si="5"/>
        <v>0</v>
      </c>
      <c r="U35" s="69">
        <v>47</v>
      </c>
      <c r="V35" s="79" t="s">
        <v>70</v>
      </c>
      <c r="W35" s="69">
        <v>0.25</v>
      </c>
      <c r="X35" s="68">
        <v>0</v>
      </c>
      <c r="Y35" s="7">
        <f t="shared" si="7"/>
        <v>0</v>
      </c>
      <c r="Z35" s="105">
        <v>38</v>
      </c>
      <c r="AA35" s="105">
        <v>25</v>
      </c>
      <c r="AB35" s="105">
        <v>0.5</v>
      </c>
      <c r="AC35" s="68">
        <f>200*(Z35+1-AA35)*AB35/Z35</f>
        <v>36.842105263157897</v>
      </c>
      <c r="AD35" s="7">
        <f t="shared" si="8"/>
        <v>37</v>
      </c>
      <c r="AE35" s="144">
        <v>34</v>
      </c>
      <c r="AF35" s="144">
        <v>27</v>
      </c>
      <c r="AG35" s="144">
        <v>1</v>
      </c>
      <c r="AH35" s="68">
        <f>200*(AE35+1-AF35)*AG35/AE35</f>
        <v>47.058823529411768</v>
      </c>
      <c r="AI35" s="7">
        <f t="shared" si="10"/>
        <v>48</v>
      </c>
      <c r="AJ35" s="144">
        <v>39</v>
      </c>
      <c r="AK35" s="144">
        <v>29</v>
      </c>
      <c r="AL35" s="144">
        <v>1</v>
      </c>
      <c r="AM35" s="68">
        <f>200*(AJ35+1-AK35)*AL35/AJ35</f>
        <v>56.410256410256409</v>
      </c>
      <c r="AN35" s="7">
        <f t="shared" si="12"/>
        <v>57</v>
      </c>
      <c r="AO35" s="127">
        <f>LARGE(CHOOSE({1,2,3,4,5,6}, O35,T35,Y35,AD35,AI35,AN35),1)+LARGE(CHOOSE({1,2,3,4,5,6},O35,T35,Y35,AD35,AI35,AN35),2)+J35</f>
        <v>105</v>
      </c>
    </row>
    <row r="36" spans="1:41" s="123" customFormat="1" ht="18.75" customHeight="1" x14ac:dyDescent="0.25">
      <c r="A36" s="22">
        <v>33</v>
      </c>
      <c r="B36" s="78" t="s">
        <v>105</v>
      </c>
      <c r="C36" s="78" t="s">
        <v>101</v>
      </c>
      <c r="D36" s="78" t="s">
        <v>9</v>
      </c>
      <c r="E36" s="78" t="s">
        <v>106</v>
      </c>
      <c r="F36" s="105">
        <v>75</v>
      </c>
      <c r="G36" s="105">
        <v>27</v>
      </c>
      <c r="H36" s="105">
        <v>0.5</v>
      </c>
      <c r="I36" s="68">
        <f>200*(F36+1-G36)*H36/F36</f>
        <v>65.333333333333329</v>
      </c>
      <c r="J36" s="7">
        <f t="shared" si="1"/>
        <v>66</v>
      </c>
      <c r="K36" s="68">
        <v>38</v>
      </c>
      <c r="L36" s="77" t="s">
        <v>70</v>
      </c>
      <c r="M36" s="68">
        <v>0.25</v>
      </c>
      <c r="N36" s="68">
        <v>0</v>
      </c>
      <c r="O36" s="7">
        <f t="shared" ref="O36:O67" si="18">ROUNDUP(N36,0)</f>
        <v>0</v>
      </c>
      <c r="P36" s="68">
        <v>44</v>
      </c>
      <c r="Q36" s="77" t="s">
        <v>70</v>
      </c>
      <c r="R36" s="68">
        <v>0.25</v>
      </c>
      <c r="S36" s="68">
        <v>0</v>
      </c>
      <c r="T36" s="7">
        <f t="shared" ref="T36:T67" si="19">ROUNDUP(S36,0)</f>
        <v>0</v>
      </c>
      <c r="U36" s="69">
        <v>47</v>
      </c>
      <c r="V36" s="69">
        <v>16</v>
      </c>
      <c r="W36" s="69">
        <v>0.25</v>
      </c>
      <c r="X36" s="68">
        <f>200*(U36+1-V36)*W36/U36</f>
        <v>34.042553191489361</v>
      </c>
      <c r="Y36" s="7">
        <f t="shared" ref="Y36:Y67" si="20">ROUNDUP(X36,0)</f>
        <v>35</v>
      </c>
      <c r="Z36" s="105">
        <v>38</v>
      </c>
      <c r="AA36" s="105" t="s">
        <v>70</v>
      </c>
      <c r="AB36" s="105">
        <v>0.5</v>
      </c>
      <c r="AC36" s="68">
        <v>0</v>
      </c>
      <c r="AD36" s="7">
        <f t="shared" ref="AD36:AD67" si="21">ROUNDUP(AC36,0)</f>
        <v>0</v>
      </c>
      <c r="AE36" s="144">
        <v>34</v>
      </c>
      <c r="AF36" s="144" t="s">
        <v>70</v>
      </c>
      <c r="AG36" s="144">
        <v>1</v>
      </c>
      <c r="AH36" s="68">
        <v>0</v>
      </c>
      <c r="AI36" s="7">
        <f t="shared" ref="AI36:AI67" si="22">ROUNDUP(AH36,0)</f>
        <v>0</v>
      </c>
      <c r="AJ36" s="144">
        <v>39</v>
      </c>
      <c r="AK36" s="144" t="s">
        <v>70</v>
      </c>
      <c r="AL36" s="144">
        <v>1</v>
      </c>
      <c r="AM36" s="68">
        <v>0</v>
      </c>
      <c r="AN36" s="7">
        <f t="shared" ref="AN36:AN67" si="23">ROUNDUP(AM36,0)</f>
        <v>0</v>
      </c>
      <c r="AO36" s="127">
        <f>LARGE(CHOOSE({1,2,3,4,5,6}, O36,T36,Y36,AD36,AI36,AN36),1)+LARGE(CHOOSE({1,2,3,4,5,6},O36,T36,Y36,AD36,AI36,AN36),2)+J36</f>
        <v>101</v>
      </c>
    </row>
    <row r="37" spans="1:41" ht="18.75" customHeight="1" x14ac:dyDescent="0.25">
      <c r="A37" s="22">
        <v>34</v>
      </c>
      <c r="B37" s="78" t="s">
        <v>316</v>
      </c>
      <c r="C37" s="78" t="s">
        <v>76</v>
      </c>
      <c r="D37" s="78" t="s">
        <v>9</v>
      </c>
      <c r="E37" s="22" t="s">
        <v>319</v>
      </c>
      <c r="F37" s="105">
        <v>75</v>
      </c>
      <c r="G37" s="105" t="s">
        <v>70</v>
      </c>
      <c r="H37" s="105">
        <v>0.5</v>
      </c>
      <c r="I37" s="68">
        <v>0</v>
      </c>
      <c r="J37" s="7">
        <v>0</v>
      </c>
      <c r="K37" s="68">
        <v>38</v>
      </c>
      <c r="L37" s="77" t="s">
        <v>70</v>
      </c>
      <c r="M37" s="68">
        <v>0.25</v>
      </c>
      <c r="N37" s="68">
        <v>0</v>
      </c>
      <c r="O37" s="7">
        <f t="shared" si="18"/>
        <v>0</v>
      </c>
      <c r="P37" s="68">
        <v>44</v>
      </c>
      <c r="Q37" s="77" t="s">
        <v>70</v>
      </c>
      <c r="R37" s="68">
        <v>0.25</v>
      </c>
      <c r="S37" s="68">
        <v>0</v>
      </c>
      <c r="T37" s="7">
        <f t="shared" si="19"/>
        <v>0</v>
      </c>
      <c r="U37" s="69">
        <v>47</v>
      </c>
      <c r="V37" s="79" t="s">
        <v>70</v>
      </c>
      <c r="W37" s="69">
        <v>0.25</v>
      </c>
      <c r="X37" s="68">
        <v>0</v>
      </c>
      <c r="Y37" s="7">
        <f t="shared" si="20"/>
        <v>0</v>
      </c>
      <c r="Z37" s="105">
        <v>38</v>
      </c>
      <c r="AA37" s="105">
        <v>29</v>
      </c>
      <c r="AB37" s="105">
        <v>0.5</v>
      </c>
      <c r="AC37" s="68">
        <f>200*(Z37+1-AA37)*AB37/Z37</f>
        <v>26.315789473684209</v>
      </c>
      <c r="AD37" s="7">
        <f t="shared" si="21"/>
        <v>27</v>
      </c>
      <c r="AE37" s="144">
        <v>34</v>
      </c>
      <c r="AF37" s="144" t="s">
        <v>70</v>
      </c>
      <c r="AG37" s="144">
        <v>1</v>
      </c>
      <c r="AH37" s="68">
        <v>0</v>
      </c>
      <c r="AI37" s="7">
        <f t="shared" si="22"/>
        <v>0</v>
      </c>
      <c r="AJ37" s="144">
        <v>39</v>
      </c>
      <c r="AK37" s="144">
        <v>26</v>
      </c>
      <c r="AL37" s="144">
        <v>1</v>
      </c>
      <c r="AM37" s="68">
        <f>200*(AJ37+1-AK37)*AL37/AJ37</f>
        <v>71.794871794871796</v>
      </c>
      <c r="AN37" s="7">
        <f t="shared" si="23"/>
        <v>72</v>
      </c>
      <c r="AO37" s="127">
        <f>LARGE(CHOOSE({1,2,3,4,5,6}, O37,T37,Y37,AD37,AI37,AN37),1)+LARGE(CHOOSE({1,2,3,4,5,6},O37,T37,Y37,AD37,AI37,AN37),2)+J37</f>
        <v>99</v>
      </c>
    </row>
    <row r="38" spans="1:41" ht="18.75" customHeight="1" x14ac:dyDescent="0.25">
      <c r="A38" s="22">
        <v>35</v>
      </c>
      <c r="B38" s="2" t="s">
        <v>110</v>
      </c>
      <c r="C38" s="2" t="s">
        <v>85</v>
      </c>
      <c r="D38" s="2" t="s">
        <v>12</v>
      </c>
      <c r="E38" s="2" t="s">
        <v>117</v>
      </c>
      <c r="F38" s="105">
        <v>75</v>
      </c>
      <c r="G38" s="105">
        <v>52</v>
      </c>
      <c r="H38" s="105">
        <v>0.5</v>
      </c>
      <c r="I38" s="68">
        <f>200*(F38+1-G38)*H38/F38</f>
        <v>32</v>
      </c>
      <c r="J38" s="7">
        <f t="shared" ref="J38:J66" si="24">ROUNDUP(I38,0)</f>
        <v>32</v>
      </c>
      <c r="K38" s="68">
        <v>38</v>
      </c>
      <c r="L38" s="68">
        <v>24</v>
      </c>
      <c r="M38" s="68">
        <v>0.25</v>
      </c>
      <c r="N38" s="77">
        <f>200*(K38+1-L38)*M38/K38</f>
        <v>19.736842105263158</v>
      </c>
      <c r="O38" s="7">
        <f t="shared" si="18"/>
        <v>20</v>
      </c>
      <c r="P38" s="68">
        <v>44</v>
      </c>
      <c r="Q38" s="77" t="s">
        <v>70</v>
      </c>
      <c r="R38" s="68">
        <v>0.25</v>
      </c>
      <c r="S38" s="68">
        <v>0</v>
      </c>
      <c r="T38" s="7">
        <f t="shared" si="19"/>
        <v>0</v>
      </c>
      <c r="U38" s="69">
        <v>47</v>
      </c>
      <c r="V38" s="69">
        <v>31</v>
      </c>
      <c r="W38" s="69">
        <v>0.25</v>
      </c>
      <c r="X38" s="68">
        <f>200*(U38+1-V38)*W38/U38</f>
        <v>18.085106382978722</v>
      </c>
      <c r="Y38" s="7">
        <f t="shared" si="20"/>
        <v>19</v>
      </c>
      <c r="Z38" s="105">
        <v>38</v>
      </c>
      <c r="AA38" s="105">
        <v>24</v>
      </c>
      <c r="AB38" s="105">
        <v>0.5</v>
      </c>
      <c r="AC38" s="68">
        <f>200*(Z38+1-AA38)*AB38/Z38</f>
        <v>39.473684210526315</v>
      </c>
      <c r="AD38" s="7">
        <f t="shared" si="21"/>
        <v>40</v>
      </c>
      <c r="AE38" s="144">
        <v>34</v>
      </c>
      <c r="AF38" s="144" t="s">
        <v>70</v>
      </c>
      <c r="AG38" s="144">
        <v>1</v>
      </c>
      <c r="AH38" s="68">
        <v>0</v>
      </c>
      <c r="AI38" s="7">
        <f t="shared" si="22"/>
        <v>0</v>
      </c>
      <c r="AJ38" s="144">
        <v>39</v>
      </c>
      <c r="AK38" s="144" t="s">
        <v>70</v>
      </c>
      <c r="AL38" s="144">
        <v>1</v>
      </c>
      <c r="AM38" s="68">
        <v>0</v>
      </c>
      <c r="AN38" s="7">
        <f t="shared" si="23"/>
        <v>0</v>
      </c>
      <c r="AO38" s="127">
        <f>LARGE(CHOOSE({1,2,3,4,5,6}, O38,T38,Y38,AD38,AI38,AN38),1)+LARGE(CHOOSE({1,2,3,4,5,6},O38,T38,Y38,AD38,AI38,AN38),2)+J38</f>
        <v>92</v>
      </c>
    </row>
    <row r="39" spans="1:41" ht="21.75" customHeight="1" x14ac:dyDescent="0.25">
      <c r="A39" s="22">
        <v>36</v>
      </c>
      <c r="B39" s="78" t="s">
        <v>232</v>
      </c>
      <c r="C39" s="78" t="s">
        <v>81</v>
      </c>
      <c r="D39" s="78" t="s">
        <v>9</v>
      </c>
      <c r="E39" s="22" t="s">
        <v>250</v>
      </c>
      <c r="F39" s="105">
        <v>75</v>
      </c>
      <c r="G39" s="77" t="s">
        <v>231</v>
      </c>
      <c r="H39" s="105">
        <v>0.5</v>
      </c>
      <c r="I39" s="68">
        <f>200*(F39+1-G39)*H39/F39</f>
        <v>37.333333333333336</v>
      </c>
      <c r="J39" s="7">
        <f t="shared" si="24"/>
        <v>38</v>
      </c>
      <c r="K39" s="68">
        <v>38</v>
      </c>
      <c r="L39" s="77" t="s">
        <v>70</v>
      </c>
      <c r="M39" s="68">
        <v>0.25</v>
      </c>
      <c r="N39" s="68">
        <v>0</v>
      </c>
      <c r="O39" s="7">
        <f t="shared" si="18"/>
        <v>0</v>
      </c>
      <c r="P39" s="68">
        <v>44</v>
      </c>
      <c r="Q39" s="77" t="s">
        <v>70</v>
      </c>
      <c r="R39" s="68">
        <v>0.25</v>
      </c>
      <c r="S39" s="68">
        <v>0</v>
      </c>
      <c r="T39" s="7">
        <f t="shared" si="19"/>
        <v>0</v>
      </c>
      <c r="U39" s="69">
        <v>47</v>
      </c>
      <c r="V39" s="79" t="s">
        <v>70</v>
      </c>
      <c r="W39" s="69">
        <v>0.25</v>
      </c>
      <c r="X39" s="68">
        <v>0</v>
      </c>
      <c r="Y39" s="7">
        <f t="shared" si="20"/>
        <v>0</v>
      </c>
      <c r="Z39" s="105">
        <v>38</v>
      </c>
      <c r="AA39" s="105" t="s">
        <v>70</v>
      </c>
      <c r="AB39" s="105">
        <v>0.5</v>
      </c>
      <c r="AC39" s="68">
        <v>0</v>
      </c>
      <c r="AD39" s="7">
        <f t="shared" si="21"/>
        <v>0</v>
      </c>
      <c r="AE39" s="144">
        <v>34</v>
      </c>
      <c r="AF39" s="144" t="s">
        <v>70</v>
      </c>
      <c r="AG39" s="144">
        <v>1</v>
      </c>
      <c r="AH39" s="68">
        <v>0</v>
      </c>
      <c r="AI39" s="7">
        <f t="shared" si="22"/>
        <v>0</v>
      </c>
      <c r="AJ39" s="144">
        <v>39</v>
      </c>
      <c r="AK39" s="144">
        <v>31</v>
      </c>
      <c r="AL39" s="144">
        <v>1</v>
      </c>
      <c r="AM39" s="68">
        <f>200*(AJ39+1-AK39)*AL39/AJ39</f>
        <v>46.153846153846153</v>
      </c>
      <c r="AN39" s="7">
        <f t="shared" si="23"/>
        <v>47</v>
      </c>
      <c r="AO39" s="127">
        <f>LARGE(CHOOSE({1,2,3,4,5,6}, O39,T39,Y39,AD39,AI39,AN39),1)+LARGE(CHOOSE({1,2,3,4,5,6},O39,T39,Y39,AD39,AI39,AN39),2)+J39</f>
        <v>85</v>
      </c>
    </row>
    <row r="40" spans="1:41" ht="21.75" customHeight="1" x14ac:dyDescent="0.25">
      <c r="A40" s="22">
        <v>37</v>
      </c>
      <c r="B40" s="78" t="s">
        <v>57</v>
      </c>
      <c r="C40" s="78" t="s">
        <v>82</v>
      </c>
      <c r="D40" s="78" t="s">
        <v>9</v>
      </c>
      <c r="E40" s="2" t="s">
        <v>73</v>
      </c>
      <c r="F40" s="105">
        <v>75</v>
      </c>
      <c r="G40" s="105" t="s">
        <v>70</v>
      </c>
      <c r="H40" s="105">
        <v>0.5</v>
      </c>
      <c r="I40" s="68">
        <v>0</v>
      </c>
      <c r="J40" s="7">
        <f t="shared" si="24"/>
        <v>0</v>
      </c>
      <c r="K40" s="68">
        <v>38</v>
      </c>
      <c r="L40" s="68">
        <v>36</v>
      </c>
      <c r="M40" s="68">
        <v>0.25</v>
      </c>
      <c r="N40" s="77">
        <f>200*(K40+1-L40)*M40/K40</f>
        <v>3.9473684210526314</v>
      </c>
      <c r="O40" s="7">
        <f t="shared" si="18"/>
        <v>4</v>
      </c>
      <c r="P40" s="68">
        <v>44</v>
      </c>
      <c r="Q40" s="77" t="s">
        <v>70</v>
      </c>
      <c r="R40" s="68">
        <v>0.25</v>
      </c>
      <c r="S40" s="68">
        <v>0</v>
      </c>
      <c r="T40" s="7">
        <f t="shared" si="19"/>
        <v>0</v>
      </c>
      <c r="U40" s="69">
        <v>47</v>
      </c>
      <c r="V40" s="69">
        <v>41</v>
      </c>
      <c r="W40" s="69">
        <v>0.25</v>
      </c>
      <c r="X40" s="68">
        <f>200*(U40+1-V40)*W40/U40</f>
        <v>7.4468085106382977</v>
      </c>
      <c r="Y40" s="7">
        <f t="shared" si="20"/>
        <v>8</v>
      </c>
      <c r="Z40" s="105">
        <v>38</v>
      </c>
      <c r="AA40" s="105" t="s">
        <v>70</v>
      </c>
      <c r="AB40" s="105">
        <v>0.5</v>
      </c>
      <c r="AC40" s="68">
        <v>0</v>
      </c>
      <c r="AD40" s="7">
        <f t="shared" si="21"/>
        <v>0</v>
      </c>
      <c r="AE40" s="144">
        <v>34</v>
      </c>
      <c r="AF40" s="144">
        <v>28</v>
      </c>
      <c r="AG40" s="144">
        <v>1</v>
      </c>
      <c r="AH40" s="68">
        <f>200*(AE40+1-AF40)*AG40/AE40</f>
        <v>41.176470588235297</v>
      </c>
      <c r="AI40" s="7">
        <f t="shared" si="22"/>
        <v>42</v>
      </c>
      <c r="AJ40" s="144">
        <v>39</v>
      </c>
      <c r="AK40" s="144">
        <v>32</v>
      </c>
      <c r="AL40" s="144">
        <v>1</v>
      </c>
      <c r="AM40" s="68">
        <f>200*(AJ40+1-AK40)*AL40/AJ40</f>
        <v>41.025641025641029</v>
      </c>
      <c r="AN40" s="7">
        <f t="shared" si="23"/>
        <v>42</v>
      </c>
      <c r="AO40" s="127">
        <f>LARGE(CHOOSE({1,2,3,4,5,6}, O40,T40,Y40,AD40,AI40,AN40),1)+LARGE(CHOOSE({1,2,3,4,5,6},O40,T40,Y40,AD40,AI40,AN40),2)+J40</f>
        <v>84</v>
      </c>
    </row>
    <row r="41" spans="1:41" ht="21.75" customHeight="1" x14ac:dyDescent="0.25">
      <c r="A41" s="22">
        <v>38</v>
      </c>
      <c r="B41" s="78" t="s">
        <v>181</v>
      </c>
      <c r="C41" s="78" t="s">
        <v>167</v>
      </c>
      <c r="D41" s="78" t="s">
        <v>9</v>
      </c>
      <c r="E41" s="78" t="s">
        <v>182</v>
      </c>
      <c r="F41" s="105">
        <v>75</v>
      </c>
      <c r="G41" s="105">
        <v>22</v>
      </c>
      <c r="H41" s="105">
        <v>0.5</v>
      </c>
      <c r="I41" s="68">
        <f>200*(F41+1-G41)*H41/F41</f>
        <v>72</v>
      </c>
      <c r="J41" s="7">
        <f t="shared" si="24"/>
        <v>72</v>
      </c>
      <c r="K41" s="68">
        <v>38</v>
      </c>
      <c r="L41" s="77" t="s">
        <v>70</v>
      </c>
      <c r="M41" s="68">
        <v>0.25</v>
      </c>
      <c r="N41" s="68">
        <v>0</v>
      </c>
      <c r="O41" s="7">
        <f t="shared" si="18"/>
        <v>0</v>
      </c>
      <c r="P41" s="68">
        <v>44</v>
      </c>
      <c r="Q41" s="68">
        <v>41</v>
      </c>
      <c r="R41" s="68">
        <v>0.25</v>
      </c>
      <c r="S41" s="68">
        <f>200*(P41+1-Q41)*R41/P41</f>
        <v>4.5454545454545459</v>
      </c>
      <c r="T41" s="7">
        <f t="shared" si="19"/>
        <v>5</v>
      </c>
      <c r="U41" s="69">
        <v>47</v>
      </c>
      <c r="V41" s="69">
        <v>47</v>
      </c>
      <c r="W41" s="69">
        <v>0.25</v>
      </c>
      <c r="X41" s="68">
        <f>200*(U41+1-V41)*W41/U41</f>
        <v>1.0638297872340425</v>
      </c>
      <c r="Y41" s="7">
        <f t="shared" si="20"/>
        <v>2</v>
      </c>
      <c r="Z41" s="105">
        <v>38</v>
      </c>
      <c r="AA41" s="105" t="s">
        <v>70</v>
      </c>
      <c r="AB41" s="105">
        <v>0.5</v>
      </c>
      <c r="AC41" s="68">
        <v>0</v>
      </c>
      <c r="AD41" s="7">
        <f t="shared" si="21"/>
        <v>0</v>
      </c>
      <c r="AE41" s="144">
        <v>34</v>
      </c>
      <c r="AF41" s="144" t="s">
        <v>70</v>
      </c>
      <c r="AG41" s="144">
        <v>1</v>
      </c>
      <c r="AH41" s="68">
        <v>0</v>
      </c>
      <c r="AI41" s="7">
        <f t="shared" si="22"/>
        <v>0</v>
      </c>
      <c r="AJ41" s="144">
        <v>39</v>
      </c>
      <c r="AK41" s="144" t="s">
        <v>70</v>
      </c>
      <c r="AL41" s="144">
        <v>1</v>
      </c>
      <c r="AM41" s="68">
        <v>0</v>
      </c>
      <c r="AN41" s="7">
        <f t="shared" si="23"/>
        <v>0</v>
      </c>
      <c r="AO41" s="127">
        <f>LARGE(CHOOSE({1,2,3,4,5,6}, O41,T41,Y41,AD41,AI41,AN41),1)+LARGE(CHOOSE({1,2,3,4,5,6},O41,T41,Y41,AD41,AI41,AN41),2)+J41</f>
        <v>79</v>
      </c>
    </row>
    <row r="42" spans="1:41" ht="21.75" customHeight="1" x14ac:dyDescent="0.25">
      <c r="A42" s="22">
        <v>39</v>
      </c>
      <c r="B42" s="78" t="s">
        <v>399</v>
      </c>
      <c r="C42" s="78" t="s">
        <v>77</v>
      </c>
      <c r="D42" s="78" t="s">
        <v>9</v>
      </c>
      <c r="E42" s="78" t="s">
        <v>408</v>
      </c>
      <c r="F42" s="105">
        <v>75</v>
      </c>
      <c r="G42" s="105" t="s">
        <v>70</v>
      </c>
      <c r="H42" s="105">
        <v>0.5</v>
      </c>
      <c r="I42" s="68">
        <v>0</v>
      </c>
      <c r="J42" s="7">
        <f t="shared" si="24"/>
        <v>0</v>
      </c>
      <c r="K42" s="68">
        <v>38</v>
      </c>
      <c r="L42" s="77" t="s">
        <v>70</v>
      </c>
      <c r="M42" s="68">
        <v>0.25</v>
      </c>
      <c r="N42" s="68">
        <v>0</v>
      </c>
      <c r="O42" s="7">
        <f t="shared" si="18"/>
        <v>0</v>
      </c>
      <c r="P42" s="68">
        <v>44</v>
      </c>
      <c r="Q42" s="77" t="s">
        <v>70</v>
      </c>
      <c r="R42" s="68">
        <v>0.25</v>
      </c>
      <c r="S42" s="68">
        <v>0</v>
      </c>
      <c r="T42" s="7">
        <f t="shared" si="19"/>
        <v>0</v>
      </c>
      <c r="U42" s="69">
        <v>47</v>
      </c>
      <c r="V42" s="79" t="s">
        <v>70</v>
      </c>
      <c r="W42" s="69">
        <v>0.25</v>
      </c>
      <c r="X42" s="68">
        <v>0</v>
      </c>
      <c r="Y42" s="7">
        <f t="shared" si="20"/>
        <v>0</v>
      </c>
      <c r="Z42" s="105">
        <v>38</v>
      </c>
      <c r="AA42" s="105" t="s">
        <v>70</v>
      </c>
      <c r="AB42" s="105">
        <v>0.5</v>
      </c>
      <c r="AC42" s="68">
        <v>0</v>
      </c>
      <c r="AD42" s="7">
        <f t="shared" si="21"/>
        <v>0</v>
      </c>
      <c r="AE42" s="144">
        <v>34</v>
      </c>
      <c r="AF42" s="144" t="s">
        <v>70</v>
      </c>
      <c r="AG42" s="144">
        <v>1</v>
      </c>
      <c r="AH42" s="68">
        <v>0</v>
      </c>
      <c r="AI42" s="7">
        <f t="shared" si="22"/>
        <v>0</v>
      </c>
      <c r="AJ42" s="144">
        <v>39</v>
      </c>
      <c r="AK42" s="144">
        <v>25</v>
      </c>
      <c r="AL42" s="144">
        <v>1</v>
      </c>
      <c r="AM42" s="144">
        <f>200*(AJ42+1-AK42)*AL42/AJ42</f>
        <v>76.92307692307692</v>
      </c>
      <c r="AN42" s="7">
        <f t="shared" si="23"/>
        <v>77</v>
      </c>
      <c r="AO42" s="127">
        <f>LARGE(CHOOSE({1,2,3,4,5,6}, O42,T42,Y42,AD42,AI42,AN42),1)+LARGE(CHOOSE({1,2,3,4,5,6},O42,T42,Y42,AD42,AI42,AN42),2)+J42</f>
        <v>77</v>
      </c>
    </row>
    <row r="43" spans="1:41" ht="21.75" customHeight="1" x14ac:dyDescent="0.25">
      <c r="A43" s="22">
        <v>40</v>
      </c>
      <c r="B43" s="78" t="s">
        <v>233</v>
      </c>
      <c r="C43" s="78" t="s">
        <v>77</v>
      </c>
      <c r="D43" s="78" t="s">
        <v>9</v>
      </c>
      <c r="E43" s="22" t="s">
        <v>251</v>
      </c>
      <c r="F43" s="105">
        <v>75</v>
      </c>
      <c r="G43" s="77" t="s">
        <v>230</v>
      </c>
      <c r="H43" s="105">
        <v>0.5</v>
      </c>
      <c r="I43" s="68">
        <f>200*(F43+1-G43)*H43/F43</f>
        <v>36</v>
      </c>
      <c r="J43" s="7">
        <f t="shared" si="24"/>
        <v>36</v>
      </c>
      <c r="K43" s="68">
        <v>38</v>
      </c>
      <c r="L43" s="77" t="s">
        <v>70</v>
      </c>
      <c r="M43" s="68">
        <v>0.25</v>
      </c>
      <c r="N43" s="68">
        <v>0</v>
      </c>
      <c r="O43" s="7">
        <f t="shared" si="18"/>
        <v>0</v>
      </c>
      <c r="P43" s="68">
        <v>44</v>
      </c>
      <c r="Q43" s="77" t="s">
        <v>70</v>
      </c>
      <c r="R43" s="68">
        <v>0.25</v>
      </c>
      <c r="S43" s="68">
        <v>0</v>
      </c>
      <c r="T43" s="7">
        <f t="shared" si="19"/>
        <v>0</v>
      </c>
      <c r="U43" s="69">
        <v>47</v>
      </c>
      <c r="V43" s="79" t="s">
        <v>70</v>
      </c>
      <c r="W43" s="69">
        <v>0.25</v>
      </c>
      <c r="X43" s="68">
        <v>0</v>
      </c>
      <c r="Y43" s="7">
        <f t="shared" si="20"/>
        <v>0</v>
      </c>
      <c r="Z43" s="105">
        <v>38</v>
      </c>
      <c r="AA43" s="105">
        <v>26</v>
      </c>
      <c r="AB43" s="105">
        <v>0.5</v>
      </c>
      <c r="AC43" s="68">
        <f>200*(Z43+1-AA43)*AB43/Z43</f>
        <v>34.210526315789473</v>
      </c>
      <c r="AD43" s="7">
        <f t="shared" si="21"/>
        <v>35</v>
      </c>
      <c r="AE43" s="144">
        <v>34</v>
      </c>
      <c r="AF43" s="144" t="s">
        <v>70</v>
      </c>
      <c r="AG43" s="144">
        <v>1</v>
      </c>
      <c r="AH43" s="68">
        <v>0</v>
      </c>
      <c r="AI43" s="7">
        <f t="shared" si="22"/>
        <v>0</v>
      </c>
      <c r="AJ43" s="144">
        <v>39</v>
      </c>
      <c r="AK43" s="144" t="s">
        <v>70</v>
      </c>
      <c r="AL43" s="144">
        <v>1</v>
      </c>
      <c r="AM43" s="68">
        <v>0</v>
      </c>
      <c r="AN43" s="7">
        <f t="shared" si="23"/>
        <v>0</v>
      </c>
      <c r="AO43" s="127">
        <f>LARGE(CHOOSE({1,2,3,4,5,6}, O43,T43,Y43,AD43,AI43,AN43),1)+LARGE(CHOOSE({1,2,3,4,5,6},O43,T43,Y43,AD43,AI43,AN43),2)+J43</f>
        <v>71</v>
      </c>
    </row>
    <row r="44" spans="1:41" ht="21.75" customHeight="1" x14ac:dyDescent="0.25">
      <c r="A44" s="22">
        <v>41</v>
      </c>
      <c r="B44" s="2" t="s">
        <v>223</v>
      </c>
      <c r="C44" s="2" t="s">
        <v>82</v>
      </c>
      <c r="D44" s="2" t="s">
        <v>12</v>
      </c>
      <c r="E44" s="22" t="s">
        <v>157</v>
      </c>
      <c r="F44" s="105">
        <v>75</v>
      </c>
      <c r="G44" s="105">
        <v>55</v>
      </c>
      <c r="H44" s="105">
        <v>0.5</v>
      </c>
      <c r="I44" s="68">
        <f>200*(F44+1-G44)*H44/F44</f>
        <v>28</v>
      </c>
      <c r="J44" s="7">
        <f t="shared" si="24"/>
        <v>28</v>
      </c>
      <c r="K44" s="68">
        <v>38</v>
      </c>
      <c r="L44" s="77" t="s">
        <v>70</v>
      </c>
      <c r="M44" s="68">
        <v>0.25</v>
      </c>
      <c r="N44" s="68">
        <v>0</v>
      </c>
      <c r="O44" s="7">
        <f t="shared" si="18"/>
        <v>0</v>
      </c>
      <c r="P44" s="68">
        <v>44</v>
      </c>
      <c r="Q44" s="77" t="s">
        <v>70</v>
      </c>
      <c r="R44" s="68">
        <v>0.25</v>
      </c>
      <c r="S44" s="68">
        <v>0</v>
      </c>
      <c r="T44" s="7">
        <f t="shared" si="19"/>
        <v>0</v>
      </c>
      <c r="U44" s="69">
        <v>47</v>
      </c>
      <c r="V44" s="69">
        <v>42</v>
      </c>
      <c r="W44" s="69">
        <v>0.25</v>
      </c>
      <c r="X44" s="68">
        <f>200*(U44+1-V44)*W44/U44</f>
        <v>6.3829787234042552</v>
      </c>
      <c r="Y44" s="7">
        <f t="shared" si="20"/>
        <v>7</v>
      </c>
      <c r="Z44" s="105">
        <v>38</v>
      </c>
      <c r="AA44" s="105" t="s">
        <v>70</v>
      </c>
      <c r="AB44" s="105">
        <v>0.5</v>
      </c>
      <c r="AC44" s="68">
        <v>0</v>
      </c>
      <c r="AD44" s="7">
        <f t="shared" si="21"/>
        <v>0</v>
      </c>
      <c r="AE44" s="144">
        <v>34</v>
      </c>
      <c r="AF44" s="144" t="s">
        <v>70</v>
      </c>
      <c r="AG44" s="144">
        <v>1</v>
      </c>
      <c r="AH44" s="68">
        <v>0</v>
      </c>
      <c r="AI44" s="7">
        <f t="shared" si="22"/>
        <v>0</v>
      </c>
      <c r="AJ44" s="144">
        <v>39</v>
      </c>
      <c r="AK44" s="144">
        <v>33</v>
      </c>
      <c r="AL44" s="144">
        <v>1</v>
      </c>
      <c r="AM44" s="68">
        <f>200*(AJ44+1-AK44)*AL44/AJ44</f>
        <v>35.897435897435898</v>
      </c>
      <c r="AN44" s="7">
        <f t="shared" si="23"/>
        <v>36</v>
      </c>
      <c r="AO44" s="127">
        <f>LARGE(CHOOSE({1,2,3,4,5,6}, O44,T44,Y44,AD44,AI44,AN44),1)+LARGE(CHOOSE({1,2,3,4,5,6},O44,T44,Y44,AD44,AI44,AN44),2)+J44</f>
        <v>71</v>
      </c>
    </row>
    <row r="45" spans="1:41" ht="21.75" customHeight="1" x14ac:dyDescent="0.25">
      <c r="A45" s="22">
        <v>42</v>
      </c>
      <c r="B45" s="78" t="s">
        <v>56</v>
      </c>
      <c r="C45" s="78" t="s">
        <v>80</v>
      </c>
      <c r="D45" s="78" t="s">
        <v>9</v>
      </c>
      <c r="E45" s="2" t="s">
        <v>72</v>
      </c>
      <c r="F45" s="105">
        <v>75</v>
      </c>
      <c r="G45" s="105">
        <v>43</v>
      </c>
      <c r="H45" s="105">
        <v>0.5</v>
      </c>
      <c r="I45" s="68">
        <f>200*(F45+1-G45)*H45/F45</f>
        <v>44</v>
      </c>
      <c r="J45" s="7">
        <f t="shared" si="24"/>
        <v>44</v>
      </c>
      <c r="K45" s="68">
        <v>38</v>
      </c>
      <c r="L45" s="77" t="s">
        <v>70</v>
      </c>
      <c r="M45" s="68">
        <v>0.25</v>
      </c>
      <c r="N45" s="68">
        <v>0</v>
      </c>
      <c r="O45" s="7">
        <f t="shared" si="18"/>
        <v>0</v>
      </c>
      <c r="P45" s="68">
        <v>44</v>
      </c>
      <c r="Q45" s="77" t="s">
        <v>70</v>
      </c>
      <c r="R45" s="68">
        <v>0.25</v>
      </c>
      <c r="S45" s="68">
        <v>0</v>
      </c>
      <c r="T45" s="7">
        <f t="shared" si="19"/>
        <v>0</v>
      </c>
      <c r="U45" s="69">
        <v>47</v>
      </c>
      <c r="V45" s="69">
        <v>30</v>
      </c>
      <c r="W45" s="69">
        <v>0.25</v>
      </c>
      <c r="X45" s="68">
        <f>200*(U45+1-V45)*W45/U45</f>
        <v>19.148936170212767</v>
      </c>
      <c r="Y45" s="7">
        <f t="shared" si="20"/>
        <v>20</v>
      </c>
      <c r="Z45" s="105">
        <v>38</v>
      </c>
      <c r="AA45" s="105" t="s">
        <v>70</v>
      </c>
      <c r="AB45" s="105">
        <v>0.5</v>
      </c>
      <c r="AC45" s="68">
        <v>0</v>
      </c>
      <c r="AD45" s="7">
        <f t="shared" si="21"/>
        <v>0</v>
      </c>
      <c r="AE45" s="144">
        <v>34</v>
      </c>
      <c r="AF45" s="144" t="s">
        <v>70</v>
      </c>
      <c r="AG45" s="144">
        <v>1</v>
      </c>
      <c r="AH45" s="68">
        <v>0</v>
      </c>
      <c r="AI45" s="7">
        <f t="shared" si="22"/>
        <v>0</v>
      </c>
      <c r="AJ45" s="144">
        <v>39</v>
      </c>
      <c r="AK45" s="144" t="s">
        <v>70</v>
      </c>
      <c r="AL45" s="144">
        <v>1</v>
      </c>
      <c r="AM45" s="68">
        <v>0</v>
      </c>
      <c r="AN45" s="7">
        <f t="shared" si="23"/>
        <v>0</v>
      </c>
      <c r="AO45" s="127">
        <f>LARGE(CHOOSE({1,2,3,4,5,6}, O45,T45,Y45,AD45,AI45,AN45),1)+LARGE(CHOOSE({1,2,3,4,5,6},O45,T45,Y45,AD45,AI45,AN45),2)+J45</f>
        <v>64</v>
      </c>
    </row>
    <row r="46" spans="1:41" ht="24" customHeight="1" x14ac:dyDescent="0.25">
      <c r="A46" s="22">
        <v>43</v>
      </c>
      <c r="B46" s="78" t="s">
        <v>173</v>
      </c>
      <c r="C46" s="2" t="s">
        <v>77</v>
      </c>
      <c r="D46" s="78" t="s">
        <v>9</v>
      </c>
      <c r="E46" s="78" t="s">
        <v>174</v>
      </c>
      <c r="F46" s="105">
        <v>75</v>
      </c>
      <c r="G46" s="105">
        <v>40</v>
      </c>
      <c r="H46" s="105">
        <v>0.5</v>
      </c>
      <c r="I46" s="68">
        <f>200*(F46+1-G46)*H46/F46</f>
        <v>48</v>
      </c>
      <c r="J46" s="7">
        <f t="shared" si="24"/>
        <v>48</v>
      </c>
      <c r="K46" s="68">
        <v>38</v>
      </c>
      <c r="L46" s="77" t="s">
        <v>70</v>
      </c>
      <c r="M46" s="68">
        <v>0.25</v>
      </c>
      <c r="N46" s="68">
        <v>0</v>
      </c>
      <c r="O46" s="7">
        <f t="shared" si="18"/>
        <v>0</v>
      </c>
      <c r="P46" s="68">
        <v>44</v>
      </c>
      <c r="Q46" s="68">
        <v>32</v>
      </c>
      <c r="R46" s="68">
        <v>0.25</v>
      </c>
      <c r="S46" s="68">
        <f>200*(P46+1-Q46)*R46/P46</f>
        <v>14.772727272727273</v>
      </c>
      <c r="T46" s="7">
        <f t="shared" si="19"/>
        <v>15</v>
      </c>
      <c r="U46" s="69">
        <v>47</v>
      </c>
      <c r="V46" s="79" t="s">
        <v>70</v>
      </c>
      <c r="W46" s="69">
        <v>0.25</v>
      </c>
      <c r="X46" s="68">
        <v>0</v>
      </c>
      <c r="Y46" s="7">
        <f t="shared" si="20"/>
        <v>0</v>
      </c>
      <c r="Z46" s="105">
        <v>38</v>
      </c>
      <c r="AA46" s="105" t="s">
        <v>70</v>
      </c>
      <c r="AB46" s="105">
        <v>0.5</v>
      </c>
      <c r="AC46" s="68">
        <v>0</v>
      </c>
      <c r="AD46" s="7">
        <f t="shared" si="21"/>
        <v>0</v>
      </c>
      <c r="AE46" s="144">
        <v>34</v>
      </c>
      <c r="AF46" s="144" t="s">
        <v>70</v>
      </c>
      <c r="AG46" s="144">
        <v>1</v>
      </c>
      <c r="AH46" s="68">
        <v>0</v>
      </c>
      <c r="AI46" s="7">
        <f t="shared" si="22"/>
        <v>0</v>
      </c>
      <c r="AJ46" s="144">
        <v>39</v>
      </c>
      <c r="AK46" s="144" t="s">
        <v>70</v>
      </c>
      <c r="AL46" s="144">
        <v>1</v>
      </c>
      <c r="AM46" s="68">
        <v>0</v>
      </c>
      <c r="AN46" s="7">
        <f t="shared" si="23"/>
        <v>0</v>
      </c>
      <c r="AO46" s="127">
        <f>LARGE(CHOOSE({1,2,3,4,5,6}, O46,T46,Y46,AD46,AI46,AN46),1)+LARGE(CHOOSE({1,2,3,4,5,6},O46,T46,Y46,AD46,AI46,AN46),2)+J46</f>
        <v>63</v>
      </c>
    </row>
    <row r="47" spans="1:41" ht="24" customHeight="1" x14ac:dyDescent="0.25">
      <c r="A47" s="22">
        <v>44</v>
      </c>
      <c r="B47" s="78" t="s">
        <v>400</v>
      </c>
      <c r="C47" s="78" t="s">
        <v>77</v>
      </c>
      <c r="D47" s="78" t="s">
        <v>9</v>
      </c>
      <c r="E47" s="78" t="s">
        <v>319</v>
      </c>
      <c r="F47" s="105">
        <v>75</v>
      </c>
      <c r="G47" s="105" t="s">
        <v>70</v>
      </c>
      <c r="H47" s="105">
        <v>0.5</v>
      </c>
      <c r="I47" s="68">
        <v>0</v>
      </c>
      <c r="J47" s="7">
        <f t="shared" si="24"/>
        <v>0</v>
      </c>
      <c r="K47" s="68">
        <v>38</v>
      </c>
      <c r="L47" s="77" t="s">
        <v>70</v>
      </c>
      <c r="M47" s="68">
        <v>0.25</v>
      </c>
      <c r="N47" s="68">
        <v>0</v>
      </c>
      <c r="O47" s="7">
        <f t="shared" si="18"/>
        <v>0</v>
      </c>
      <c r="P47" s="68">
        <v>44</v>
      </c>
      <c r="Q47" s="77" t="s">
        <v>70</v>
      </c>
      <c r="R47" s="68">
        <v>0.25</v>
      </c>
      <c r="S47" s="68">
        <v>0</v>
      </c>
      <c r="T47" s="7">
        <f t="shared" si="19"/>
        <v>0</v>
      </c>
      <c r="U47" s="69">
        <v>47</v>
      </c>
      <c r="V47" s="79" t="s">
        <v>70</v>
      </c>
      <c r="W47" s="69">
        <v>0.25</v>
      </c>
      <c r="X47" s="68">
        <v>0</v>
      </c>
      <c r="Y47" s="7">
        <f t="shared" si="20"/>
        <v>0</v>
      </c>
      <c r="Z47" s="105">
        <v>38</v>
      </c>
      <c r="AA47" s="105" t="s">
        <v>70</v>
      </c>
      <c r="AB47" s="105">
        <v>0.5</v>
      </c>
      <c r="AC47" s="68">
        <v>0</v>
      </c>
      <c r="AD47" s="7">
        <f t="shared" si="21"/>
        <v>0</v>
      </c>
      <c r="AE47" s="144">
        <v>34</v>
      </c>
      <c r="AF47" s="144" t="s">
        <v>70</v>
      </c>
      <c r="AG47" s="144">
        <v>1</v>
      </c>
      <c r="AH47" s="68">
        <v>0</v>
      </c>
      <c r="AI47" s="7">
        <f t="shared" si="22"/>
        <v>0</v>
      </c>
      <c r="AJ47" s="144">
        <v>39</v>
      </c>
      <c r="AK47" s="144">
        <v>28</v>
      </c>
      <c r="AL47" s="144">
        <v>1</v>
      </c>
      <c r="AM47" s="144">
        <f>200*(AJ47+1-AK47)*AL47/AJ47</f>
        <v>61.53846153846154</v>
      </c>
      <c r="AN47" s="7">
        <f t="shared" si="23"/>
        <v>62</v>
      </c>
      <c r="AO47" s="127">
        <f>LARGE(CHOOSE({1,2,3,4,5,6}, O47,T47,Y47,AD47,AI47,AN47),1)+LARGE(CHOOSE({1,2,3,4,5,6},O47,T47,Y47,AD47,AI47,AN47),2)+J47</f>
        <v>62</v>
      </c>
    </row>
    <row r="48" spans="1:41" ht="24" customHeight="1" x14ac:dyDescent="0.25">
      <c r="A48" s="22">
        <v>45</v>
      </c>
      <c r="B48" s="78" t="s">
        <v>195</v>
      </c>
      <c r="C48" s="78" t="s">
        <v>80</v>
      </c>
      <c r="D48" s="78" t="s">
        <v>9</v>
      </c>
      <c r="E48" s="78" t="s">
        <v>196</v>
      </c>
      <c r="F48" s="105">
        <v>75</v>
      </c>
      <c r="G48" s="105">
        <v>47</v>
      </c>
      <c r="H48" s="105">
        <v>0.5</v>
      </c>
      <c r="I48" s="68">
        <f t="shared" ref="I48:I53" si="25">200*(F48+1-G48)*H48/F48</f>
        <v>38.666666666666664</v>
      </c>
      <c r="J48" s="7">
        <f t="shared" si="24"/>
        <v>39</v>
      </c>
      <c r="K48" s="68">
        <v>38</v>
      </c>
      <c r="L48" s="77" t="s">
        <v>70</v>
      </c>
      <c r="M48" s="68">
        <v>0.25</v>
      </c>
      <c r="N48" s="68">
        <v>0</v>
      </c>
      <c r="O48" s="7">
        <f t="shared" si="18"/>
        <v>0</v>
      </c>
      <c r="P48" s="68">
        <v>44</v>
      </c>
      <c r="Q48" s="77" t="s">
        <v>70</v>
      </c>
      <c r="R48" s="68">
        <v>0.25</v>
      </c>
      <c r="S48" s="68">
        <v>0</v>
      </c>
      <c r="T48" s="7">
        <f t="shared" si="19"/>
        <v>0</v>
      </c>
      <c r="U48" s="69">
        <v>47</v>
      </c>
      <c r="V48" s="69">
        <v>46</v>
      </c>
      <c r="W48" s="69">
        <v>0.25</v>
      </c>
      <c r="X48" s="68">
        <f>200*(U48+1-V48)*W48/U48</f>
        <v>2.1276595744680851</v>
      </c>
      <c r="Y48" s="7">
        <f t="shared" si="20"/>
        <v>3</v>
      </c>
      <c r="Z48" s="105">
        <v>38</v>
      </c>
      <c r="AA48" s="105" t="s">
        <v>70</v>
      </c>
      <c r="AB48" s="105">
        <v>0.5</v>
      </c>
      <c r="AC48" s="68">
        <v>0</v>
      </c>
      <c r="AD48" s="7">
        <f t="shared" si="21"/>
        <v>0</v>
      </c>
      <c r="AE48" s="144">
        <v>34</v>
      </c>
      <c r="AF48" s="144">
        <v>32</v>
      </c>
      <c r="AG48" s="144">
        <v>1</v>
      </c>
      <c r="AH48" s="68">
        <f>200*(AE48+1-AF48)*AG48/AE48</f>
        <v>17.647058823529413</v>
      </c>
      <c r="AI48" s="7">
        <f t="shared" si="22"/>
        <v>18</v>
      </c>
      <c r="AJ48" s="144">
        <v>39</v>
      </c>
      <c r="AK48" s="144" t="s">
        <v>70</v>
      </c>
      <c r="AL48" s="144">
        <v>1</v>
      </c>
      <c r="AM48" s="68">
        <v>0</v>
      </c>
      <c r="AN48" s="7">
        <f t="shared" si="23"/>
        <v>0</v>
      </c>
      <c r="AO48" s="127">
        <f>LARGE(CHOOSE({1,2,3,4,5,6}, O48,T48,Y48,AD48,AI48,AN48),1)+LARGE(CHOOSE({1,2,3,4,5,6},O48,T48,Y48,AD48,AI48,AN48),2)+J48</f>
        <v>60</v>
      </c>
    </row>
    <row r="49" spans="1:41" ht="21" customHeight="1" x14ac:dyDescent="0.25">
      <c r="A49" s="22">
        <v>46</v>
      </c>
      <c r="B49" s="78" t="s">
        <v>226</v>
      </c>
      <c r="C49" s="2" t="s">
        <v>85</v>
      </c>
      <c r="D49" s="2" t="s">
        <v>12</v>
      </c>
      <c r="E49" s="22" t="s">
        <v>255</v>
      </c>
      <c r="F49" s="105">
        <v>75</v>
      </c>
      <c r="G49" s="77" t="s">
        <v>224</v>
      </c>
      <c r="H49" s="105">
        <v>0.5</v>
      </c>
      <c r="I49" s="68">
        <f t="shared" si="25"/>
        <v>29.333333333333332</v>
      </c>
      <c r="J49" s="7">
        <f t="shared" si="24"/>
        <v>30</v>
      </c>
      <c r="K49" s="68">
        <v>38</v>
      </c>
      <c r="L49" s="77" t="s">
        <v>70</v>
      </c>
      <c r="M49" s="68">
        <v>0.25</v>
      </c>
      <c r="N49" s="68">
        <v>0</v>
      </c>
      <c r="O49" s="7">
        <f t="shared" si="18"/>
        <v>0</v>
      </c>
      <c r="P49" s="68">
        <v>44</v>
      </c>
      <c r="Q49" s="77" t="s">
        <v>70</v>
      </c>
      <c r="R49" s="68">
        <v>0.25</v>
      </c>
      <c r="S49" s="68">
        <v>0</v>
      </c>
      <c r="T49" s="7">
        <f t="shared" si="19"/>
        <v>0</v>
      </c>
      <c r="U49" s="69">
        <v>47</v>
      </c>
      <c r="V49" s="79" t="s">
        <v>70</v>
      </c>
      <c r="W49" s="69">
        <v>0.25</v>
      </c>
      <c r="X49" s="68">
        <v>0</v>
      </c>
      <c r="Y49" s="7">
        <f t="shared" si="20"/>
        <v>0</v>
      </c>
      <c r="Z49" s="105">
        <v>38</v>
      </c>
      <c r="AA49" s="105">
        <v>28</v>
      </c>
      <c r="AB49" s="105">
        <v>0.5</v>
      </c>
      <c r="AC49" s="68">
        <f>200*(Z49+1-AA49)*AB49/Z49</f>
        <v>28.94736842105263</v>
      </c>
      <c r="AD49" s="7">
        <f t="shared" si="21"/>
        <v>29</v>
      </c>
      <c r="AE49" s="144">
        <v>34</v>
      </c>
      <c r="AF49" s="144" t="s">
        <v>70</v>
      </c>
      <c r="AG49" s="144">
        <v>1</v>
      </c>
      <c r="AH49" s="68">
        <v>0</v>
      </c>
      <c r="AI49" s="7">
        <f t="shared" si="22"/>
        <v>0</v>
      </c>
      <c r="AJ49" s="144">
        <v>39</v>
      </c>
      <c r="AK49" s="144" t="s">
        <v>70</v>
      </c>
      <c r="AL49" s="144">
        <v>1</v>
      </c>
      <c r="AM49" s="68">
        <v>0</v>
      </c>
      <c r="AN49" s="7">
        <f t="shared" si="23"/>
        <v>0</v>
      </c>
      <c r="AO49" s="127">
        <f>LARGE(CHOOSE({1,2,3,4,5,6}, O49,T49,Y49,AD49,AI49,AN49),1)+LARGE(CHOOSE({1,2,3,4,5,6},O49,T49,Y49,AD49,AI49,AN49),2)+J49</f>
        <v>59</v>
      </c>
    </row>
    <row r="50" spans="1:41" ht="21" customHeight="1" x14ac:dyDescent="0.25">
      <c r="A50" s="22">
        <v>47</v>
      </c>
      <c r="B50" s="78" t="s">
        <v>241</v>
      </c>
      <c r="C50" s="2" t="s">
        <v>85</v>
      </c>
      <c r="D50" s="2" t="s">
        <v>12</v>
      </c>
      <c r="E50" s="22" t="s">
        <v>249</v>
      </c>
      <c r="F50" s="105">
        <v>75</v>
      </c>
      <c r="G50" s="77" t="s">
        <v>236</v>
      </c>
      <c r="H50" s="105">
        <v>0.5</v>
      </c>
      <c r="I50" s="68">
        <f t="shared" si="25"/>
        <v>41.333333333333336</v>
      </c>
      <c r="J50" s="7">
        <f t="shared" si="24"/>
        <v>42</v>
      </c>
      <c r="K50" s="68">
        <v>38</v>
      </c>
      <c r="L50" s="77" t="s">
        <v>70</v>
      </c>
      <c r="M50" s="68">
        <v>0.25</v>
      </c>
      <c r="N50" s="68">
        <v>0</v>
      </c>
      <c r="O50" s="7">
        <f t="shared" si="18"/>
        <v>0</v>
      </c>
      <c r="P50" s="68">
        <v>44</v>
      </c>
      <c r="Q50" s="77" t="s">
        <v>70</v>
      </c>
      <c r="R50" s="68">
        <v>0.25</v>
      </c>
      <c r="S50" s="68">
        <v>0</v>
      </c>
      <c r="T50" s="7">
        <f t="shared" si="19"/>
        <v>0</v>
      </c>
      <c r="U50" s="69">
        <v>47</v>
      </c>
      <c r="V50" s="79" t="s">
        <v>70</v>
      </c>
      <c r="W50" s="69">
        <v>0.25</v>
      </c>
      <c r="X50" s="68">
        <v>0</v>
      </c>
      <c r="Y50" s="7">
        <f t="shared" si="20"/>
        <v>0</v>
      </c>
      <c r="Z50" s="105">
        <v>38</v>
      </c>
      <c r="AA50" s="105">
        <v>33</v>
      </c>
      <c r="AB50" s="105">
        <v>0.5</v>
      </c>
      <c r="AC50" s="68">
        <f>200*(Z50+1-AA50)*AB50/Z50</f>
        <v>15.789473684210526</v>
      </c>
      <c r="AD50" s="7">
        <f t="shared" si="21"/>
        <v>16</v>
      </c>
      <c r="AE50" s="144">
        <v>34</v>
      </c>
      <c r="AF50" s="144" t="s">
        <v>70</v>
      </c>
      <c r="AG50" s="144">
        <v>1</v>
      </c>
      <c r="AH50" s="68">
        <v>0</v>
      </c>
      <c r="AI50" s="7">
        <f t="shared" si="22"/>
        <v>0</v>
      </c>
      <c r="AJ50" s="144">
        <v>39</v>
      </c>
      <c r="AK50" s="144" t="s">
        <v>70</v>
      </c>
      <c r="AL50" s="144">
        <v>1</v>
      </c>
      <c r="AM50" s="68">
        <v>0</v>
      </c>
      <c r="AN50" s="7">
        <f t="shared" si="23"/>
        <v>0</v>
      </c>
      <c r="AO50" s="127">
        <f>LARGE(CHOOSE({1,2,3,4,5,6}, O50,T50,Y50,AD50,AI50,AN50),1)+LARGE(CHOOSE({1,2,3,4,5,6},O50,T50,Y50,AD50,AI50,AN50),2)+J50</f>
        <v>58</v>
      </c>
    </row>
    <row r="51" spans="1:41" ht="21" customHeight="1" x14ac:dyDescent="0.25">
      <c r="A51" s="22">
        <v>48</v>
      </c>
      <c r="B51" s="78" t="s">
        <v>235</v>
      </c>
      <c r="C51" s="78" t="s">
        <v>80</v>
      </c>
      <c r="D51" s="78" t="s">
        <v>9</v>
      </c>
      <c r="E51" s="22" t="s">
        <v>253</v>
      </c>
      <c r="F51" s="105">
        <v>75</v>
      </c>
      <c r="G51" s="77" t="s">
        <v>228</v>
      </c>
      <c r="H51" s="105">
        <v>0.5</v>
      </c>
      <c r="I51" s="68">
        <f t="shared" si="25"/>
        <v>33.333333333333336</v>
      </c>
      <c r="J51" s="7">
        <f t="shared" si="24"/>
        <v>34</v>
      </c>
      <c r="K51" s="68">
        <v>38</v>
      </c>
      <c r="L51" s="77" t="s">
        <v>70</v>
      </c>
      <c r="M51" s="68">
        <v>0.25</v>
      </c>
      <c r="N51" s="68">
        <v>0</v>
      </c>
      <c r="O51" s="7">
        <f t="shared" si="18"/>
        <v>0</v>
      </c>
      <c r="P51" s="68">
        <v>44</v>
      </c>
      <c r="Q51" s="77" t="s">
        <v>70</v>
      </c>
      <c r="R51" s="68">
        <v>0.25</v>
      </c>
      <c r="S51" s="68">
        <v>0</v>
      </c>
      <c r="T51" s="7">
        <f t="shared" si="19"/>
        <v>0</v>
      </c>
      <c r="U51" s="69">
        <v>47</v>
      </c>
      <c r="V51" s="79" t="s">
        <v>70</v>
      </c>
      <c r="W51" s="69">
        <v>0.25</v>
      </c>
      <c r="X51" s="68">
        <v>0</v>
      </c>
      <c r="Y51" s="7">
        <f t="shared" si="20"/>
        <v>0</v>
      </c>
      <c r="Z51" s="105">
        <v>38</v>
      </c>
      <c r="AA51" s="105" t="s">
        <v>70</v>
      </c>
      <c r="AB51" s="105">
        <v>0.5</v>
      </c>
      <c r="AC51" s="68">
        <v>0</v>
      </c>
      <c r="AD51" s="7">
        <f t="shared" si="21"/>
        <v>0</v>
      </c>
      <c r="AE51" s="144">
        <v>34</v>
      </c>
      <c r="AF51" s="144">
        <v>31</v>
      </c>
      <c r="AG51" s="144">
        <v>1</v>
      </c>
      <c r="AH51" s="68">
        <f>200*(AE51+1-AF51)*AG51/AE51</f>
        <v>23.529411764705884</v>
      </c>
      <c r="AI51" s="7">
        <f t="shared" si="22"/>
        <v>24</v>
      </c>
      <c r="AJ51" s="144">
        <v>39</v>
      </c>
      <c r="AK51" s="144" t="s">
        <v>70</v>
      </c>
      <c r="AL51" s="144">
        <v>1</v>
      </c>
      <c r="AM51" s="68">
        <v>0</v>
      </c>
      <c r="AN51" s="7">
        <f t="shared" si="23"/>
        <v>0</v>
      </c>
      <c r="AO51" s="127">
        <f>LARGE(CHOOSE({1,2,3,4,5,6}, O51,T51,Y51,AD51,AI51,AN51),1)+LARGE(CHOOSE({1,2,3,4,5,6},O51,T51,Y51,AD51,AI51,AN51),2)+J51</f>
        <v>58</v>
      </c>
    </row>
    <row r="52" spans="1:41" ht="21" customHeight="1" x14ac:dyDescent="0.25">
      <c r="A52" s="22">
        <v>49</v>
      </c>
      <c r="B52" s="78" t="s">
        <v>183</v>
      </c>
      <c r="C52" s="78" t="s">
        <v>82</v>
      </c>
      <c r="D52" s="78" t="s">
        <v>12</v>
      </c>
      <c r="E52" s="78" t="s">
        <v>184</v>
      </c>
      <c r="F52" s="105">
        <v>75</v>
      </c>
      <c r="G52" s="105">
        <v>57</v>
      </c>
      <c r="H52" s="105">
        <v>0.5</v>
      </c>
      <c r="I52" s="68">
        <f t="shared" si="25"/>
        <v>25.333333333333332</v>
      </c>
      <c r="J52" s="7">
        <f t="shared" si="24"/>
        <v>26</v>
      </c>
      <c r="K52" s="68">
        <v>38</v>
      </c>
      <c r="L52" s="77" t="s">
        <v>70</v>
      </c>
      <c r="M52" s="68">
        <v>0.25</v>
      </c>
      <c r="N52" s="68">
        <v>0</v>
      </c>
      <c r="O52" s="7">
        <f t="shared" si="18"/>
        <v>0</v>
      </c>
      <c r="P52" s="68">
        <v>44</v>
      </c>
      <c r="Q52" s="68">
        <v>42</v>
      </c>
      <c r="R52" s="68">
        <v>0.25</v>
      </c>
      <c r="S52" s="68">
        <f>200*(P52+1-Q52)*R52/P52</f>
        <v>3.4090909090909092</v>
      </c>
      <c r="T52" s="7">
        <f t="shared" si="19"/>
        <v>4</v>
      </c>
      <c r="U52" s="69">
        <v>47</v>
      </c>
      <c r="V52" s="79" t="s">
        <v>70</v>
      </c>
      <c r="W52" s="69">
        <v>0.25</v>
      </c>
      <c r="X52" s="68">
        <v>0</v>
      </c>
      <c r="Y52" s="7">
        <f t="shared" si="20"/>
        <v>0</v>
      </c>
      <c r="Z52" s="105">
        <v>38</v>
      </c>
      <c r="AA52" s="105" t="s">
        <v>70</v>
      </c>
      <c r="AB52" s="105">
        <v>0.5</v>
      </c>
      <c r="AC52" s="68">
        <v>0</v>
      </c>
      <c r="AD52" s="7">
        <f t="shared" si="21"/>
        <v>0</v>
      </c>
      <c r="AE52" s="144">
        <v>34</v>
      </c>
      <c r="AF52" s="144">
        <v>34</v>
      </c>
      <c r="AG52" s="144">
        <v>1</v>
      </c>
      <c r="AH52" s="68">
        <f>200*(AE52+1-AF52)*AG52/AE52</f>
        <v>5.882352941176471</v>
      </c>
      <c r="AI52" s="7">
        <f t="shared" si="22"/>
        <v>6</v>
      </c>
      <c r="AJ52" s="144">
        <v>39</v>
      </c>
      <c r="AK52" s="144">
        <v>35</v>
      </c>
      <c r="AL52" s="144">
        <v>1</v>
      </c>
      <c r="AM52" s="68">
        <f>200*(AJ52+1-AK52)*AL52/AJ52</f>
        <v>25.641025641025642</v>
      </c>
      <c r="AN52" s="7">
        <f t="shared" si="23"/>
        <v>26</v>
      </c>
      <c r="AO52" s="127">
        <f>LARGE(CHOOSE({1,2,3,4,5,6}, O52,T52,Y52,AD52,AI52,AN52),1)+LARGE(CHOOSE({1,2,3,4,5,6},O52,T52,Y52,AD52,AI52,AN52),2)+J52</f>
        <v>58</v>
      </c>
    </row>
    <row r="53" spans="1:41" ht="21" customHeight="1" x14ac:dyDescent="0.25">
      <c r="A53" s="22">
        <v>50</v>
      </c>
      <c r="B53" s="78" t="s">
        <v>177</v>
      </c>
      <c r="C53" s="78" t="s">
        <v>85</v>
      </c>
      <c r="D53" s="78" t="s">
        <v>9</v>
      </c>
      <c r="E53" s="78" t="s">
        <v>178</v>
      </c>
      <c r="F53" s="105">
        <v>75</v>
      </c>
      <c r="G53" s="105">
        <v>63</v>
      </c>
      <c r="H53" s="105">
        <v>0.5</v>
      </c>
      <c r="I53" s="68">
        <f t="shared" si="25"/>
        <v>17.333333333333332</v>
      </c>
      <c r="J53" s="7">
        <f t="shared" si="24"/>
        <v>18</v>
      </c>
      <c r="K53" s="68">
        <v>38</v>
      </c>
      <c r="L53" s="77" t="s">
        <v>70</v>
      </c>
      <c r="M53" s="68">
        <v>0.25</v>
      </c>
      <c r="N53" s="68">
        <v>0</v>
      </c>
      <c r="O53" s="7">
        <f t="shared" si="18"/>
        <v>0</v>
      </c>
      <c r="P53" s="68">
        <v>44</v>
      </c>
      <c r="Q53" s="68">
        <v>29</v>
      </c>
      <c r="R53" s="68">
        <v>0.25</v>
      </c>
      <c r="S53" s="68">
        <f>200*(P53+1-Q53)*R53/P53</f>
        <v>18.181818181818183</v>
      </c>
      <c r="T53" s="7">
        <f t="shared" si="19"/>
        <v>19</v>
      </c>
      <c r="U53" s="69">
        <v>47</v>
      </c>
      <c r="V53" s="69">
        <v>43</v>
      </c>
      <c r="W53" s="69">
        <v>0.25</v>
      </c>
      <c r="X53" s="68">
        <f>200*(U53+1-V53)*W53/U53</f>
        <v>5.3191489361702127</v>
      </c>
      <c r="Y53" s="7">
        <f t="shared" si="20"/>
        <v>6</v>
      </c>
      <c r="Z53" s="105">
        <v>38</v>
      </c>
      <c r="AA53" s="105">
        <v>32</v>
      </c>
      <c r="AB53" s="105">
        <v>0.5</v>
      </c>
      <c r="AC53" s="68">
        <f>200*(Z53+1-AA53)*AB53/Z53</f>
        <v>18.421052631578949</v>
      </c>
      <c r="AD53" s="7">
        <f t="shared" si="21"/>
        <v>19</v>
      </c>
      <c r="AE53" s="144">
        <v>34</v>
      </c>
      <c r="AF53" s="144" t="s">
        <v>70</v>
      </c>
      <c r="AG53" s="144">
        <v>1</v>
      </c>
      <c r="AH53" s="68">
        <v>0</v>
      </c>
      <c r="AI53" s="7">
        <f t="shared" si="22"/>
        <v>0</v>
      </c>
      <c r="AJ53" s="144">
        <v>39</v>
      </c>
      <c r="AK53" s="144" t="s">
        <v>70</v>
      </c>
      <c r="AL53" s="144">
        <v>1</v>
      </c>
      <c r="AM53" s="68">
        <v>0</v>
      </c>
      <c r="AN53" s="7">
        <f t="shared" si="23"/>
        <v>0</v>
      </c>
      <c r="AO53" s="127">
        <f>LARGE(CHOOSE({1,2,3,4,5,6}, O53,T53,Y53,AD53,AI53,AN53),1)+LARGE(CHOOSE({1,2,3,4,5,6},O53,T53,Y53,AD53,AI53,AN53),2)+J53</f>
        <v>56</v>
      </c>
    </row>
    <row r="54" spans="1:41" ht="21" customHeight="1" x14ac:dyDescent="0.25">
      <c r="A54" s="22">
        <v>51</v>
      </c>
      <c r="B54" s="78" t="s">
        <v>401</v>
      </c>
      <c r="C54" s="78" t="s">
        <v>77</v>
      </c>
      <c r="D54" s="78" t="s">
        <v>12</v>
      </c>
      <c r="E54" s="78" t="s">
        <v>409</v>
      </c>
      <c r="F54" s="105">
        <v>75</v>
      </c>
      <c r="G54" s="105" t="s">
        <v>70</v>
      </c>
      <c r="H54" s="105">
        <v>0.5</v>
      </c>
      <c r="I54" s="68">
        <v>0</v>
      </c>
      <c r="J54" s="7">
        <f t="shared" si="24"/>
        <v>0</v>
      </c>
      <c r="K54" s="68">
        <v>38</v>
      </c>
      <c r="L54" s="77" t="s">
        <v>70</v>
      </c>
      <c r="M54" s="68">
        <v>0.25</v>
      </c>
      <c r="N54" s="68">
        <v>0</v>
      </c>
      <c r="O54" s="7">
        <f t="shared" si="18"/>
        <v>0</v>
      </c>
      <c r="P54" s="68">
        <v>44</v>
      </c>
      <c r="Q54" s="77" t="s">
        <v>70</v>
      </c>
      <c r="R54" s="68">
        <v>0.25</v>
      </c>
      <c r="S54" s="68">
        <v>0</v>
      </c>
      <c r="T54" s="7">
        <f t="shared" si="19"/>
        <v>0</v>
      </c>
      <c r="U54" s="69">
        <v>47</v>
      </c>
      <c r="V54" s="79" t="s">
        <v>70</v>
      </c>
      <c r="W54" s="69">
        <v>0.25</v>
      </c>
      <c r="X54" s="68">
        <v>0</v>
      </c>
      <c r="Y54" s="7">
        <f t="shared" si="20"/>
        <v>0</v>
      </c>
      <c r="Z54" s="105">
        <v>38</v>
      </c>
      <c r="AA54" s="105" t="s">
        <v>70</v>
      </c>
      <c r="AB54" s="105">
        <v>0.5</v>
      </c>
      <c r="AC54" s="68">
        <v>0</v>
      </c>
      <c r="AD54" s="7">
        <f t="shared" si="21"/>
        <v>0</v>
      </c>
      <c r="AE54" s="144">
        <v>34</v>
      </c>
      <c r="AF54" s="144" t="s">
        <v>70</v>
      </c>
      <c r="AG54" s="144">
        <v>1</v>
      </c>
      <c r="AH54" s="68">
        <v>0</v>
      </c>
      <c r="AI54" s="7">
        <f t="shared" si="22"/>
        <v>0</v>
      </c>
      <c r="AJ54" s="144">
        <v>39</v>
      </c>
      <c r="AK54" s="144">
        <v>30</v>
      </c>
      <c r="AL54" s="144">
        <v>1</v>
      </c>
      <c r="AM54" s="144">
        <f>200*(AJ54+1-AK54)*AL54/AJ54</f>
        <v>51.282051282051285</v>
      </c>
      <c r="AN54" s="7">
        <f t="shared" si="23"/>
        <v>52</v>
      </c>
      <c r="AO54" s="127">
        <f>LARGE(CHOOSE({1,2,3,4,5,6}, O54,T54,Y54,AD54,AI54,AN54),1)+LARGE(CHOOSE({1,2,3,4,5,6},O54,T54,Y54,AD54,AI54,AN54),2)+J54</f>
        <v>52</v>
      </c>
    </row>
    <row r="55" spans="1:41" ht="21" customHeight="1" x14ac:dyDescent="0.25">
      <c r="A55" s="22">
        <v>52</v>
      </c>
      <c r="B55" s="78" t="s">
        <v>175</v>
      </c>
      <c r="C55" s="78" t="s">
        <v>86</v>
      </c>
      <c r="D55" s="78" t="s">
        <v>12</v>
      </c>
      <c r="E55" s="78" t="s">
        <v>176</v>
      </c>
      <c r="F55" s="105">
        <v>75</v>
      </c>
      <c r="G55" s="105">
        <v>64</v>
      </c>
      <c r="H55" s="105">
        <v>0.5</v>
      </c>
      <c r="I55" s="68">
        <f>200*(F55+1-G55)*H55/F55</f>
        <v>16</v>
      </c>
      <c r="J55" s="7">
        <f t="shared" si="24"/>
        <v>16</v>
      </c>
      <c r="K55" s="68">
        <v>38</v>
      </c>
      <c r="L55" s="77" t="s">
        <v>70</v>
      </c>
      <c r="M55" s="68">
        <v>0.25</v>
      </c>
      <c r="N55" s="68">
        <v>0</v>
      </c>
      <c r="O55" s="7">
        <f t="shared" si="18"/>
        <v>0</v>
      </c>
      <c r="P55" s="68">
        <v>44</v>
      </c>
      <c r="Q55" s="68">
        <v>36</v>
      </c>
      <c r="R55" s="68">
        <v>0.25</v>
      </c>
      <c r="S55" s="68">
        <f>200*(P55+1-Q55)*R55/P55</f>
        <v>10.227272727272727</v>
      </c>
      <c r="T55" s="7">
        <f t="shared" si="19"/>
        <v>11</v>
      </c>
      <c r="U55" s="69">
        <v>47</v>
      </c>
      <c r="V55" s="79" t="s">
        <v>70</v>
      </c>
      <c r="W55" s="69">
        <v>0.25</v>
      </c>
      <c r="X55" s="68">
        <v>0</v>
      </c>
      <c r="Y55" s="7">
        <f t="shared" si="20"/>
        <v>0</v>
      </c>
      <c r="Z55" s="105">
        <v>38</v>
      </c>
      <c r="AA55" s="105">
        <v>30</v>
      </c>
      <c r="AB55" s="105">
        <v>0.5</v>
      </c>
      <c r="AC55" s="68">
        <f>200*(Z55+1-AA55)*AB55/Z55</f>
        <v>23.684210526315791</v>
      </c>
      <c r="AD55" s="7">
        <f t="shared" si="21"/>
        <v>24</v>
      </c>
      <c r="AE55" s="144">
        <v>34</v>
      </c>
      <c r="AF55" s="144" t="s">
        <v>70</v>
      </c>
      <c r="AG55" s="144">
        <v>1</v>
      </c>
      <c r="AH55" s="68">
        <v>0</v>
      </c>
      <c r="AI55" s="7">
        <f t="shared" si="22"/>
        <v>0</v>
      </c>
      <c r="AJ55" s="144">
        <v>39</v>
      </c>
      <c r="AK55" s="144" t="s">
        <v>70</v>
      </c>
      <c r="AL55" s="144">
        <v>1</v>
      </c>
      <c r="AM55" s="68">
        <v>0</v>
      </c>
      <c r="AN55" s="7">
        <f t="shared" si="23"/>
        <v>0</v>
      </c>
      <c r="AO55" s="127">
        <f>LARGE(CHOOSE({1,2,3,4,5,6}, O55,T55,Y55,AD55,AI55,AN55),1)+LARGE(CHOOSE({1,2,3,4,5,6},O55,T55,Y55,AD55,AI55,AN55),2)+J55</f>
        <v>51</v>
      </c>
    </row>
    <row r="56" spans="1:41" ht="21" customHeight="1" x14ac:dyDescent="0.25">
      <c r="A56" s="22">
        <v>53</v>
      </c>
      <c r="B56" s="78" t="s">
        <v>239</v>
      </c>
      <c r="C56" s="2" t="s">
        <v>101</v>
      </c>
      <c r="D56" s="2" t="s">
        <v>9</v>
      </c>
      <c r="E56" s="22" t="s">
        <v>248</v>
      </c>
      <c r="F56" s="105">
        <v>75</v>
      </c>
      <c r="G56" s="77" t="s">
        <v>238</v>
      </c>
      <c r="H56" s="105">
        <v>0.5</v>
      </c>
      <c r="I56" s="68">
        <f>200*(F56+1-G56)*H56/F56</f>
        <v>45.333333333333336</v>
      </c>
      <c r="J56" s="7">
        <f t="shared" si="24"/>
        <v>46</v>
      </c>
      <c r="K56" s="68">
        <v>38</v>
      </c>
      <c r="L56" s="77" t="s">
        <v>70</v>
      </c>
      <c r="M56" s="68">
        <v>0.25</v>
      </c>
      <c r="N56" s="68">
        <v>0</v>
      </c>
      <c r="O56" s="7">
        <f t="shared" si="18"/>
        <v>0</v>
      </c>
      <c r="P56" s="68">
        <v>44</v>
      </c>
      <c r="Q56" s="77" t="s">
        <v>70</v>
      </c>
      <c r="R56" s="68">
        <v>0.25</v>
      </c>
      <c r="S56" s="68">
        <v>0</v>
      </c>
      <c r="T56" s="7">
        <f t="shared" si="19"/>
        <v>0</v>
      </c>
      <c r="U56" s="69">
        <v>47</v>
      </c>
      <c r="V56" s="79" t="s">
        <v>70</v>
      </c>
      <c r="W56" s="69">
        <v>0.25</v>
      </c>
      <c r="X56" s="68">
        <v>0</v>
      </c>
      <c r="Y56" s="7">
        <f t="shared" si="20"/>
        <v>0</v>
      </c>
      <c r="Z56" s="105">
        <v>38</v>
      </c>
      <c r="AA56" s="105" t="s">
        <v>70</v>
      </c>
      <c r="AB56" s="105">
        <v>0.5</v>
      </c>
      <c r="AC56" s="68">
        <v>0</v>
      </c>
      <c r="AD56" s="7">
        <f t="shared" si="21"/>
        <v>0</v>
      </c>
      <c r="AE56" s="144">
        <v>34</v>
      </c>
      <c r="AF56" s="144" t="s">
        <v>70</v>
      </c>
      <c r="AG56" s="144">
        <v>1</v>
      </c>
      <c r="AH56" s="68">
        <v>0</v>
      </c>
      <c r="AI56" s="7">
        <f t="shared" si="22"/>
        <v>0</v>
      </c>
      <c r="AJ56" s="144">
        <v>39</v>
      </c>
      <c r="AK56" s="144" t="s">
        <v>70</v>
      </c>
      <c r="AL56" s="144">
        <v>1</v>
      </c>
      <c r="AM56" s="68">
        <v>0</v>
      </c>
      <c r="AN56" s="7">
        <f t="shared" si="23"/>
        <v>0</v>
      </c>
      <c r="AO56" s="127">
        <f>LARGE(CHOOSE({1,2,3,4,5,6}, O56,T56,Y56,AD56,AI56,AN56),1)+LARGE(CHOOSE({1,2,3,4,5,6},O56,T56,Y56,AD56,AI56,AN56),2)+J56</f>
        <v>46</v>
      </c>
    </row>
    <row r="57" spans="1:41" ht="21" customHeight="1" x14ac:dyDescent="0.25">
      <c r="A57" s="22">
        <v>54</v>
      </c>
      <c r="B57" s="78" t="s">
        <v>240</v>
      </c>
      <c r="C57" s="2" t="s">
        <v>76</v>
      </c>
      <c r="D57" s="2" t="s">
        <v>9</v>
      </c>
      <c r="E57" s="22" t="s">
        <v>245</v>
      </c>
      <c r="F57" s="105">
        <v>75</v>
      </c>
      <c r="G57" s="77" t="s">
        <v>237</v>
      </c>
      <c r="H57" s="105">
        <v>0.5</v>
      </c>
      <c r="I57" s="68">
        <f>200*(F57+1-G57)*H57/F57</f>
        <v>42.666666666666664</v>
      </c>
      <c r="J57" s="7">
        <f t="shared" si="24"/>
        <v>43</v>
      </c>
      <c r="K57" s="68">
        <v>38</v>
      </c>
      <c r="L57" s="77" t="s">
        <v>70</v>
      </c>
      <c r="M57" s="68">
        <v>0.25</v>
      </c>
      <c r="N57" s="68">
        <v>0</v>
      </c>
      <c r="O57" s="7">
        <f t="shared" si="18"/>
        <v>0</v>
      </c>
      <c r="P57" s="68">
        <v>44</v>
      </c>
      <c r="Q57" s="77" t="s">
        <v>70</v>
      </c>
      <c r="R57" s="68">
        <v>0.25</v>
      </c>
      <c r="S57" s="68">
        <v>0</v>
      </c>
      <c r="T57" s="7">
        <f t="shared" si="19"/>
        <v>0</v>
      </c>
      <c r="U57" s="69">
        <v>47</v>
      </c>
      <c r="V57" s="79" t="s">
        <v>70</v>
      </c>
      <c r="W57" s="69">
        <v>0.25</v>
      </c>
      <c r="X57" s="68">
        <v>0</v>
      </c>
      <c r="Y57" s="7">
        <f t="shared" si="20"/>
        <v>0</v>
      </c>
      <c r="Z57" s="105">
        <v>38</v>
      </c>
      <c r="AA57" s="105" t="s">
        <v>70</v>
      </c>
      <c r="AB57" s="105">
        <v>0.5</v>
      </c>
      <c r="AC57" s="68">
        <v>0</v>
      </c>
      <c r="AD57" s="7">
        <f t="shared" si="21"/>
        <v>0</v>
      </c>
      <c r="AE57" s="144">
        <v>34</v>
      </c>
      <c r="AF57" s="144" t="s">
        <v>70</v>
      </c>
      <c r="AG57" s="144">
        <v>1</v>
      </c>
      <c r="AH57" s="68">
        <v>0</v>
      </c>
      <c r="AI57" s="7">
        <f t="shared" si="22"/>
        <v>0</v>
      </c>
      <c r="AJ57" s="144">
        <v>39</v>
      </c>
      <c r="AK57" s="144" t="s">
        <v>70</v>
      </c>
      <c r="AL57" s="144">
        <v>1</v>
      </c>
      <c r="AM57" s="68">
        <v>0</v>
      </c>
      <c r="AN57" s="7">
        <f t="shared" si="23"/>
        <v>0</v>
      </c>
      <c r="AO57" s="127">
        <f>LARGE(CHOOSE({1,2,3,4,5,6}, O57,T57,Y57,AD57,AI57,AN57),1)+LARGE(CHOOSE({1,2,3,4,5,6},O57,T57,Y57,AD57,AI57,AN57),2)+J57</f>
        <v>43</v>
      </c>
    </row>
    <row r="58" spans="1:41" ht="21" customHeight="1" x14ac:dyDescent="0.25">
      <c r="A58" s="22">
        <v>55</v>
      </c>
      <c r="B58" s="78" t="s">
        <v>151</v>
      </c>
      <c r="C58" s="2" t="s">
        <v>83</v>
      </c>
      <c r="D58" s="2" t="s">
        <v>9</v>
      </c>
      <c r="E58" s="78" t="s">
        <v>152</v>
      </c>
      <c r="F58" s="105">
        <v>75</v>
      </c>
      <c r="G58" s="105" t="s">
        <v>70</v>
      </c>
      <c r="H58" s="105">
        <v>0.5</v>
      </c>
      <c r="I58" s="68">
        <v>0</v>
      </c>
      <c r="J58" s="7">
        <f t="shared" si="24"/>
        <v>0</v>
      </c>
      <c r="K58" s="68">
        <v>38</v>
      </c>
      <c r="L58" s="68">
        <v>34</v>
      </c>
      <c r="M58" s="68">
        <v>0.25</v>
      </c>
      <c r="N58" s="77">
        <f>200*(K58+1-L58)*M58/K58</f>
        <v>6.5789473684210522</v>
      </c>
      <c r="O58" s="7">
        <f t="shared" si="18"/>
        <v>7</v>
      </c>
      <c r="P58" s="68">
        <v>44</v>
      </c>
      <c r="Q58" s="68">
        <v>42</v>
      </c>
      <c r="R58" s="68">
        <v>0.25</v>
      </c>
      <c r="S58" s="68">
        <f>200*(P58+1-Q58)*R58/P58</f>
        <v>3.4090909090909092</v>
      </c>
      <c r="T58" s="7">
        <f t="shared" si="19"/>
        <v>4</v>
      </c>
      <c r="U58" s="69">
        <v>47</v>
      </c>
      <c r="V58" s="79" t="s">
        <v>70</v>
      </c>
      <c r="W58" s="69">
        <v>0.25</v>
      </c>
      <c r="X58" s="68">
        <v>0</v>
      </c>
      <c r="Y58" s="7">
        <f t="shared" si="20"/>
        <v>0</v>
      </c>
      <c r="Z58" s="105">
        <v>38</v>
      </c>
      <c r="AA58" s="105" t="s">
        <v>70</v>
      </c>
      <c r="AB58" s="105">
        <v>0.5</v>
      </c>
      <c r="AC58" s="68">
        <v>0</v>
      </c>
      <c r="AD58" s="7">
        <f t="shared" si="21"/>
        <v>0</v>
      </c>
      <c r="AE58" s="144">
        <v>34</v>
      </c>
      <c r="AF58" s="144">
        <v>29</v>
      </c>
      <c r="AG58" s="144">
        <v>1</v>
      </c>
      <c r="AH58" s="68">
        <f>200*(AE58+1-AF58)*AG58/AE58</f>
        <v>35.294117647058826</v>
      </c>
      <c r="AI58" s="7">
        <f t="shared" si="22"/>
        <v>36</v>
      </c>
      <c r="AJ58" s="144">
        <v>39</v>
      </c>
      <c r="AK58" s="144" t="s">
        <v>70</v>
      </c>
      <c r="AL58" s="144">
        <v>1</v>
      </c>
      <c r="AM58" s="68">
        <v>0</v>
      </c>
      <c r="AN58" s="7">
        <f t="shared" si="23"/>
        <v>0</v>
      </c>
      <c r="AO58" s="127">
        <f>LARGE(CHOOSE({1,2,3,4,5,6}, O58,T58,Y58,AD58,AI58,AN58),1)+LARGE(CHOOSE({1,2,3,4,5,6},O58,T58,Y58,AD58,AI58,AN58),2)+J58</f>
        <v>43</v>
      </c>
    </row>
    <row r="59" spans="1:41" ht="21" customHeight="1" x14ac:dyDescent="0.25">
      <c r="A59" s="22">
        <v>56</v>
      </c>
      <c r="B59" s="78" t="s">
        <v>179</v>
      </c>
      <c r="C59" s="78" t="s">
        <v>83</v>
      </c>
      <c r="D59" s="78" t="s">
        <v>12</v>
      </c>
      <c r="E59" s="78" t="s">
        <v>180</v>
      </c>
      <c r="F59" s="105">
        <v>75</v>
      </c>
      <c r="G59" s="105">
        <v>56</v>
      </c>
      <c r="H59" s="105">
        <v>0.5</v>
      </c>
      <c r="I59" s="68">
        <f>200*(F59+1-G59)*H59/F59</f>
        <v>26.666666666666668</v>
      </c>
      <c r="J59" s="7">
        <f t="shared" si="24"/>
        <v>27</v>
      </c>
      <c r="K59" s="68">
        <v>38</v>
      </c>
      <c r="L59" s="77" t="s">
        <v>70</v>
      </c>
      <c r="M59" s="68">
        <v>0.25</v>
      </c>
      <c r="N59" s="68">
        <v>0</v>
      </c>
      <c r="O59" s="7">
        <f t="shared" si="18"/>
        <v>0</v>
      </c>
      <c r="P59" s="68">
        <v>44</v>
      </c>
      <c r="Q59" s="68">
        <v>38</v>
      </c>
      <c r="R59" s="68">
        <v>0.25</v>
      </c>
      <c r="S59" s="68">
        <f>200*(P59+1-Q59)*R59/P59</f>
        <v>7.9545454545454541</v>
      </c>
      <c r="T59" s="7">
        <f t="shared" si="19"/>
        <v>8</v>
      </c>
      <c r="U59" s="69">
        <v>47</v>
      </c>
      <c r="V59" s="69">
        <v>44</v>
      </c>
      <c r="W59" s="69">
        <v>0.25</v>
      </c>
      <c r="X59" s="68">
        <f>200*(U59+1-V59)*W59/U59</f>
        <v>4.2553191489361701</v>
      </c>
      <c r="Y59" s="7">
        <f t="shared" si="20"/>
        <v>5</v>
      </c>
      <c r="Z59" s="105">
        <v>38</v>
      </c>
      <c r="AA59" s="105" t="s">
        <v>70</v>
      </c>
      <c r="AB59" s="105">
        <v>0.5</v>
      </c>
      <c r="AC59" s="68">
        <v>0</v>
      </c>
      <c r="AD59" s="7">
        <f t="shared" si="21"/>
        <v>0</v>
      </c>
      <c r="AE59" s="144">
        <v>34</v>
      </c>
      <c r="AF59" s="144" t="s">
        <v>70</v>
      </c>
      <c r="AG59" s="144">
        <v>1</v>
      </c>
      <c r="AH59" s="68">
        <v>0</v>
      </c>
      <c r="AI59" s="7">
        <f t="shared" si="22"/>
        <v>0</v>
      </c>
      <c r="AJ59" s="144">
        <v>39</v>
      </c>
      <c r="AK59" s="144" t="s">
        <v>70</v>
      </c>
      <c r="AL59" s="144">
        <v>1</v>
      </c>
      <c r="AM59" s="68">
        <v>0</v>
      </c>
      <c r="AN59" s="7">
        <f t="shared" si="23"/>
        <v>0</v>
      </c>
      <c r="AO59" s="127">
        <f>LARGE(CHOOSE({1,2,3,4,5,6}, O59,T59,Y59,AD59,AI59,AN59),1)+LARGE(CHOOSE({1,2,3,4,5,6},O59,T59,Y59,AD59,AI59,AN59),2)+J59</f>
        <v>40</v>
      </c>
    </row>
    <row r="60" spans="1:41" ht="21" customHeight="1" x14ac:dyDescent="0.25">
      <c r="A60" s="22">
        <v>57</v>
      </c>
      <c r="B60" s="78" t="s">
        <v>234</v>
      </c>
      <c r="C60" s="78" t="s">
        <v>209</v>
      </c>
      <c r="D60" s="78" t="s">
        <v>9</v>
      </c>
      <c r="E60" s="22" t="s">
        <v>252</v>
      </c>
      <c r="F60" s="105">
        <v>75</v>
      </c>
      <c r="G60" s="77" t="s">
        <v>229</v>
      </c>
      <c r="H60" s="105">
        <v>0.5</v>
      </c>
      <c r="I60" s="68">
        <f>200*(F60+1-G60)*H60/F60</f>
        <v>34.666666666666664</v>
      </c>
      <c r="J60" s="7">
        <f t="shared" si="24"/>
        <v>35</v>
      </c>
      <c r="K60" s="68">
        <v>38</v>
      </c>
      <c r="L60" s="77" t="s">
        <v>70</v>
      </c>
      <c r="M60" s="68">
        <v>0.25</v>
      </c>
      <c r="N60" s="68">
        <v>0</v>
      </c>
      <c r="O60" s="7">
        <f t="shared" si="18"/>
        <v>0</v>
      </c>
      <c r="P60" s="68">
        <v>44</v>
      </c>
      <c r="Q60" s="77" t="s">
        <v>70</v>
      </c>
      <c r="R60" s="68">
        <v>0.25</v>
      </c>
      <c r="S60" s="68">
        <v>0</v>
      </c>
      <c r="T60" s="7">
        <f t="shared" si="19"/>
        <v>0</v>
      </c>
      <c r="U60" s="69">
        <v>47</v>
      </c>
      <c r="V60" s="79" t="s">
        <v>70</v>
      </c>
      <c r="W60" s="69">
        <v>0.25</v>
      </c>
      <c r="X60" s="68">
        <v>0</v>
      </c>
      <c r="Y60" s="7">
        <f t="shared" si="20"/>
        <v>0</v>
      </c>
      <c r="Z60" s="105">
        <v>38</v>
      </c>
      <c r="AA60" s="105" t="s">
        <v>70</v>
      </c>
      <c r="AB60" s="105">
        <v>0.5</v>
      </c>
      <c r="AC60" s="68">
        <v>0</v>
      </c>
      <c r="AD60" s="7">
        <f t="shared" si="21"/>
        <v>0</v>
      </c>
      <c r="AE60" s="144">
        <v>34</v>
      </c>
      <c r="AF60" s="144" t="s">
        <v>70</v>
      </c>
      <c r="AG60" s="144">
        <v>1</v>
      </c>
      <c r="AH60" s="68">
        <v>0</v>
      </c>
      <c r="AI60" s="7">
        <f t="shared" si="22"/>
        <v>0</v>
      </c>
      <c r="AJ60" s="144">
        <v>39</v>
      </c>
      <c r="AK60" s="144" t="s">
        <v>70</v>
      </c>
      <c r="AL60" s="144">
        <v>1</v>
      </c>
      <c r="AM60" s="68">
        <v>0</v>
      </c>
      <c r="AN60" s="7">
        <f t="shared" si="23"/>
        <v>0</v>
      </c>
      <c r="AO60" s="127">
        <f>LARGE(CHOOSE({1,2,3,4,5,6}, O60,T60,Y60,AD60,AI60,AN60),1)+LARGE(CHOOSE({1,2,3,4,5,6},O60,T60,Y60,AD60,AI60,AN60),2)+J60</f>
        <v>35</v>
      </c>
    </row>
    <row r="61" spans="1:41" x14ac:dyDescent="0.25">
      <c r="A61" s="22">
        <v>58</v>
      </c>
      <c r="B61" s="78" t="s">
        <v>402</v>
      </c>
      <c r="C61" s="78" t="s">
        <v>84</v>
      </c>
      <c r="D61" s="78" t="s">
        <v>9</v>
      </c>
      <c r="E61" s="78" t="s">
        <v>410</v>
      </c>
      <c r="F61" s="105">
        <v>75</v>
      </c>
      <c r="G61" s="105" t="s">
        <v>70</v>
      </c>
      <c r="H61" s="105">
        <v>0.5</v>
      </c>
      <c r="I61" s="68">
        <v>0</v>
      </c>
      <c r="J61" s="7">
        <f t="shared" si="24"/>
        <v>0</v>
      </c>
      <c r="K61" s="68">
        <v>38</v>
      </c>
      <c r="L61" s="77" t="s">
        <v>70</v>
      </c>
      <c r="M61" s="68">
        <v>0.25</v>
      </c>
      <c r="N61" s="68">
        <v>0</v>
      </c>
      <c r="O61" s="7">
        <f t="shared" si="18"/>
        <v>0</v>
      </c>
      <c r="P61" s="68">
        <v>44</v>
      </c>
      <c r="Q61" s="77" t="s">
        <v>70</v>
      </c>
      <c r="R61" s="68">
        <v>0.25</v>
      </c>
      <c r="S61" s="68">
        <v>0</v>
      </c>
      <c r="T61" s="7">
        <f t="shared" si="19"/>
        <v>0</v>
      </c>
      <c r="U61" s="69">
        <v>47</v>
      </c>
      <c r="V61" s="79" t="s">
        <v>70</v>
      </c>
      <c r="W61" s="69">
        <v>0.25</v>
      </c>
      <c r="X61" s="68">
        <v>0</v>
      </c>
      <c r="Y61" s="7">
        <f t="shared" si="20"/>
        <v>0</v>
      </c>
      <c r="Z61" s="105">
        <v>38</v>
      </c>
      <c r="AA61" s="105" t="s">
        <v>70</v>
      </c>
      <c r="AB61" s="105">
        <v>0.5</v>
      </c>
      <c r="AC61" s="68">
        <v>0</v>
      </c>
      <c r="AD61" s="7">
        <f t="shared" si="21"/>
        <v>0</v>
      </c>
      <c r="AE61" s="144">
        <v>34</v>
      </c>
      <c r="AF61" s="144" t="s">
        <v>70</v>
      </c>
      <c r="AG61" s="144">
        <v>1</v>
      </c>
      <c r="AH61" s="68">
        <v>0</v>
      </c>
      <c r="AI61" s="7">
        <f t="shared" si="22"/>
        <v>0</v>
      </c>
      <c r="AJ61" s="144">
        <v>39</v>
      </c>
      <c r="AK61" s="144">
        <v>34</v>
      </c>
      <c r="AL61" s="144">
        <v>1</v>
      </c>
      <c r="AM61" s="144">
        <f>200*(AJ61+1-AK61)*AL61/AJ61</f>
        <v>30.76923076923077</v>
      </c>
      <c r="AN61" s="7">
        <f t="shared" si="23"/>
        <v>31</v>
      </c>
      <c r="AO61" s="127">
        <f>LARGE(CHOOSE({1,2,3,4,5,6}, O61,T61,Y61,AD61,AI61,AN61),1)+LARGE(CHOOSE({1,2,3,4,5,6},O61,T61,Y61,AD61,AI61,AN61),2)+J61</f>
        <v>31</v>
      </c>
    </row>
    <row r="62" spans="1:41" x14ac:dyDescent="0.25">
      <c r="A62" s="22">
        <v>59</v>
      </c>
      <c r="B62" s="78" t="s">
        <v>219</v>
      </c>
      <c r="C62" s="78" t="s">
        <v>85</v>
      </c>
      <c r="D62" s="78" t="s">
        <v>12</v>
      </c>
      <c r="E62" s="22" t="s">
        <v>257</v>
      </c>
      <c r="F62" s="105">
        <v>75</v>
      </c>
      <c r="G62" s="105">
        <v>60</v>
      </c>
      <c r="H62" s="105">
        <v>0.5</v>
      </c>
      <c r="I62" s="68">
        <f>200*(F62+1-G62)*H62/F62</f>
        <v>21.333333333333332</v>
      </c>
      <c r="J62" s="7">
        <f t="shared" si="24"/>
        <v>22</v>
      </c>
      <c r="K62" s="68">
        <v>38</v>
      </c>
      <c r="L62" s="77" t="s">
        <v>70</v>
      </c>
      <c r="M62" s="68">
        <v>0.25</v>
      </c>
      <c r="N62" s="68">
        <v>0</v>
      </c>
      <c r="O62" s="7">
        <f t="shared" si="18"/>
        <v>0</v>
      </c>
      <c r="P62" s="68">
        <v>44</v>
      </c>
      <c r="Q62" s="77" t="s">
        <v>70</v>
      </c>
      <c r="R62" s="68">
        <v>0.25</v>
      </c>
      <c r="S62" s="68">
        <v>0</v>
      </c>
      <c r="T62" s="7">
        <f t="shared" si="19"/>
        <v>0</v>
      </c>
      <c r="U62" s="69">
        <v>47</v>
      </c>
      <c r="V62" s="79" t="s">
        <v>70</v>
      </c>
      <c r="W62" s="69">
        <v>0.25</v>
      </c>
      <c r="X62" s="68">
        <v>0</v>
      </c>
      <c r="Y62" s="7">
        <f t="shared" si="20"/>
        <v>0</v>
      </c>
      <c r="Z62" s="105">
        <v>38</v>
      </c>
      <c r="AA62" s="105">
        <v>36</v>
      </c>
      <c r="AB62" s="105">
        <v>0.5</v>
      </c>
      <c r="AC62" s="68">
        <f>200*(Z62+1-AA62)*AB62/Z62</f>
        <v>7.8947368421052628</v>
      </c>
      <c r="AD62" s="7">
        <f t="shared" si="21"/>
        <v>8</v>
      </c>
      <c r="AE62" s="144">
        <v>34</v>
      </c>
      <c r="AF62" s="144" t="s">
        <v>70</v>
      </c>
      <c r="AG62" s="144">
        <v>1</v>
      </c>
      <c r="AH62" s="68">
        <v>0</v>
      </c>
      <c r="AI62" s="7">
        <f t="shared" si="22"/>
        <v>0</v>
      </c>
      <c r="AJ62" s="144">
        <v>39</v>
      </c>
      <c r="AK62" s="144" t="s">
        <v>70</v>
      </c>
      <c r="AL62" s="144">
        <v>1</v>
      </c>
      <c r="AM62" s="68">
        <v>0</v>
      </c>
      <c r="AN62" s="7">
        <f t="shared" si="23"/>
        <v>0</v>
      </c>
      <c r="AO62" s="127">
        <f>LARGE(CHOOSE({1,2,3,4,5,6}, O62,T62,Y62,AD62,AI62,AN62),1)+LARGE(CHOOSE({1,2,3,4,5,6},O62,T62,Y62,AD62,AI62,AN62),2)+J62</f>
        <v>30</v>
      </c>
    </row>
    <row r="63" spans="1:41" x14ac:dyDescent="0.25">
      <c r="A63" s="22">
        <v>60</v>
      </c>
      <c r="B63" s="9" t="s">
        <v>368</v>
      </c>
      <c r="C63" s="9" t="s">
        <v>80</v>
      </c>
      <c r="D63" s="9" t="s">
        <v>9</v>
      </c>
      <c r="E63" s="9"/>
      <c r="F63" s="105">
        <v>75</v>
      </c>
      <c r="G63" s="105" t="s">
        <v>70</v>
      </c>
      <c r="H63" s="105">
        <v>0.5</v>
      </c>
      <c r="I63" s="68">
        <v>0</v>
      </c>
      <c r="J63" s="7">
        <f t="shared" si="24"/>
        <v>0</v>
      </c>
      <c r="K63" s="68">
        <v>38</v>
      </c>
      <c r="L63" s="77" t="s">
        <v>70</v>
      </c>
      <c r="M63" s="68">
        <v>0.25</v>
      </c>
      <c r="N63" s="68">
        <v>0</v>
      </c>
      <c r="O63" s="7">
        <f t="shared" si="18"/>
        <v>0</v>
      </c>
      <c r="P63" s="68">
        <v>44</v>
      </c>
      <c r="Q63" s="77" t="s">
        <v>70</v>
      </c>
      <c r="R63" s="68">
        <v>0.25</v>
      </c>
      <c r="S63" s="68">
        <v>0</v>
      </c>
      <c r="T63" s="7">
        <f t="shared" si="19"/>
        <v>0</v>
      </c>
      <c r="U63" s="69">
        <v>47</v>
      </c>
      <c r="V63" s="79" t="s">
        <v>70</v>
      </c>
      <c r="W63" s="69">
        <v>0.25</v>
      </c>
      <c r="X63" s="68">
        <v>0</v>
      </c>
      <c r="Y63" s="7">
        <f t="shared" si="20"/>
        <v>0</v>
      </c>
      <c r="Z63" s="105">
        <v>38</v>
      </c>
      <c r="AA63" s="105" t="s">
        <v>70</v>
      </c>
      <c r="AB63" s="105">
        <v>0.5</v>
      </c>
      <c r="AC63" s="68">
        <v>0</v>
      </c>
      <c r="AD63" s="7">
        <f t="shared" si="21"/>
        <v>0</v>
      </c>
      <c r="AE63" s="144">
        <v>34</v>
      </c>
      <c r="AF63" s="144">
        <v>30</v>
      </c>
      <c r="AG63" s="144">
        <v>1</v>
      </c>
      <c r="AH63" s="144">
        <f>200*(AE63+1-AF63)*AG63/AE63</f>
        <v>29.411764705882351</v>
      </c>
      <c r="AI63" s="7">
        <f t="shared" si="22"/>
        <v>30</v>
      </c>
      <c r="AJ63" s="144">
        <v>39</v>
      </c>
      <c r="AK63" s="144" t="s">
        <v>70</v>
      </c>
      <c r="AL63" s="144">
        <v>1</v>
      </c>
      <c r="AM63" s="68">
        <v>0</v>
      </c>
      <c r="AN63" s="7">
        <f t="shared" si="23"/>
        <v>0</v>
      </c>
      <c r="AO63" s="127">
        <f>LARGE(CHOOSE({1,2,3,4,5,6}, O63,T63,Y63,AD63,AI63,AN63),1)+LARGE(CHOOSE({1,2,3,4,5,6},O63,T63,Y63,AD63,AI63,AN63),2)+J63</f>
        <v>30</v>
      </c>
    </row>
    <row r="64" spans="1:41" x14ac:dyDescent="0.25">
      <c r="A64" s="22">
        <v>61</v>
      </c>
      <c r="B64" s="2" t="s">
        <v>213</v>
      </c>
      <c r="C64" s="2" t="s">
        <v>76</v>
      </c>
      <c r="D64" s="2" t="s">
        <v>12</v>
      </c>
      <c r="E64" s="22" t="s">
        <v>108</v>
      </c>
      <c r="F64" s="105">
        <v>75</v>
      </c>
      <c r="G64" s="105">
        <v>69</v>
      </c>
      <c r="H64" s="105">
        <v>0.5</v>
      </c>
      <c r="I64" s="68">
        <f>200*(F64+1-G64)*H64/F64</f>
        <v>9.3333333333333339</v>
      </c>
      <c r="J64" s="7">
        <f t="shared" si="24"/>
        <v>10</v>
      </c>
      <c r="K64" s="68">
        <v>38</v>
      </c>
      <c r="L64" s="77" t="s">
        <v>70</v>
      </c>
      <c r="M64" s="68">
        <v>0.25</v>
      </c>
      <c r="N64" s="68">
        <v>0</v>
      </c>
      <c r="O64" s="7">
        <f t="shared" si="18"/>
        <v>0</v>
      </c>
      <c r="P64" s="68">
        <v>44</v>
      </c>
      <c r="Q64" s="77" t="s">
        <v>70</v>
      </c>
      <c r="R64" s="68">
        <v>0.25</v>
      </c>
      <c r="S64" s="68">
        <v>0</v>
      </c>
      <c r="T64" s="7">
        <f t="shared" si="19"/>
        <v>0</v>
      </c>
      <c r="U64" s="69">
        <v>47</v>
      </c>
      <c r="V64" s="79" t="s">
        <v>70</v>
      </c>
      <c r="W64" s="69">
        <v>0.25</v>
      </c>
      <c r="X64" s="68">
        <v>0</v>
      </c>
      <c r="Y64" s="7">
        <f t="shared" si="20"/>
        <v>0</v>
      </c>
      <c r="Z64" s="105">
        <v>38</v>
      </c>
      <c r="AA64" s="105">
        <v>34</v>
      </c>
      <c r="AB64" s="105">
        <v>0.5</v>
      </c>
      <c r="AC64" s="68">
        <f>200*(Z64+1-AA64)*AB64/Z64</f>
        <v>13.157894736842104</v>
      </c>
      <c r="AD64" s="7">
        <f t="shared" si="21"/>
        <v>14</v>
      </c>
      <c r="AE64" s="144">
        <v>34</v>
      </c>
      <c r="AF64" s="144" t="s">
        <v>70</v>
      </c>
      <c r="AG64" s="144">
        <v>1</v>
      </c>
      <c r="AH64" s="68">
        <v>0</v>
      </c>
      <c r="AI64" s="7">
        <f t="shared" si="22"/>
        <v>0</v>
      </c>
      <c r="AJ64" s="144">
        <v>39</v>
      </c>
      <c r="AK64" s="144" t="s">
        <v>70</v>
      </c>
      <c r="AL64" s="144">
        <v>1</v>
      </c>
      <c r="AM64" s="68">
        <v>0</v>
      </c>
      <c r="AN64" s="7">
        <f t="shared" si="23"/>
        <v>0</v>
      </c>
      <c r="AO64" s="127">
        <f>LARGE(CHOOSE({1,2,3,4,5,6}, O64,T64,Y64,AD64,AI64,AN64),1)+LARGE(CHOOSE({1,2,3,4,5,6},O64,T64,Y64,AD64,AI64,AN64),2)+J64</f>
        <v>24</v>
      </c>
    </row>
    <row r="65" spans="1:41" x14ac:dyDescent="0.25">
      <c r="A65" s="22">
        <v>62</v>
      </c>
      <c r="B65" s="78" t="s">
        <v>222</v>
      </c>
      <c r="C65" s="78" t="s">
        <v>80</v>
      </c>
      <c r="D65" s="78" t="s">
        <v>9</v>
      </c>
      <c r="E65" s="22" t="s">
        <v>256</v>
      </c>
      <c r="F65" s="105">
        <v>75</v>
      </c>
      <c r="G65" s="105">
        <v>58</v>
      </c>
      <c r="H65" s="105">
        <v>0.5</v>
      </c>
      <c r="I65" s="68">
        <f>200*(F65+1-G65)*H65/F65</f>
        <v>24</v>
      </c>
      <c r="J65" s="7">
        <f t="shared" si="24"/>
        <v>24</v>
      </c>
      <c r="K65" s="68">
        <v>38</v>
      </c>
      <c r="L65" s="77" t="s">
        <v>70</v>
      </c>
      <c r="M65" s="68">
        <v>0.25</v>
      </c>
      <c r="N65" s="68">
        <v>0</v>
      </c>
      <c r="O65" s="7">
        <f t="shared" si="18"/>
        <v>0</v>
      </c>
      <c r="P65" s="68">
        <v>44</v>
      </c>
      <c r="Q65" s="77" t="s">
        <v>70</v>
      </c>
      <c r="R65" s="68">
        <v>0.25</v>
      </c>
      <c r="S65" s="68">
        <v>0</v>
      </c>
      <c r="T65" s="7">
        <f t="shared" si="19"/>
        <v>0</v>
      </c>
      <c r="U65" s="69">
        <v>47</v>
      </c>
      <c r="V65" s="79" t="s">
        <v>70</v>
      </c>
      <c r="W65" s="69">
        <v>0.25</v>
      </c>
      <c r="X65" s="68">
        <v>0</v>
      </c>
      <c r="Y65" s="7">
        <f t="shared" si="20"/>
        <v>0</v>
      </c>
      <c r="Z65" s="105">
        <v>38</v>
      </c>
      <c r="AA65" s="105" t="s">
        <v>70</v>
      </c>
      <c r="AB65" s="105">
        <v>0.5</v>
      </c>
      <c r="AC65" s="68">
        <v>0</v>
      </c>
      <c r="AD65" s="7">
        <f t="shared" si="21"/>
        <v>0</v>
      </c>
      <c r="AE65" s="144">
        <v>34</v>
      </c>
      <c r="AF65" s="144" t="s">
        <v>70</v>
      </c>
      <c r="AG65" s="144">
        <v>1</v>
      </c>
      <c r="AH65" s="68">
        <v>0</v>
      </c>
      <c r="AI65" s="7">
        <f t="shared" si="22"/>
        <v>0</v>
      </c>
      <c r="AJ65" s="144">
        <v>39</v>
      </c>
      <c r="AK65" s="144" t="s">
        <v>70</v>
      </c>
      <c r="AL65" s="144">
        <v>1</v>
      </c>
      <c r="AM65" s="68">
        <v>0</v>
      </c>
      <c r="AN65" s="7">
        <f t="shared" si="23"/>
        <v>0</v>
      </c>
      <c r="AO65" s="127">
        <f>LARGE(CHOOSE({1,2,3,4,5,6}, O65,T65,Y65,AD65,AI65,AN65),1)+LARGE(CHOOSE({1,2,3,4,5,6},O65,T65,Y65,AD65,AI65,AN65),2)+J65</f>
        <v>24</v>
      </c>
    </row>
    <row r="66" spans="1:41" x14ac:dyDescent="0.25">
      <c r="A66" s="22">
        <v>63</v>
      </c>
      <c r="B66" s="78" t="s">
        <v>220</v>
      </c>
      <c r="C66" s="78" t="s">
        <v>221</v>
      </c>
      <c r="D66" s="78" t="s">
        <v>9</v>
      </c>
      <c r="E66" s="22" t="s">
        <v>246</v>
      </c>
      <c r="F66" s="105">
        <v>75</v>
      </c>
      <c r="G66" s="105">
        <v>59</v>
      </c>
      <c r="H66" s="105">
        <v>0.5</v>
      </c>
      <c r="I66" s="68">
        <f>200*(F66+1-G66)*H66/F66</f>
        <v>22.666666666666668</v>
      </c>
      <c r="J66" s="7">
        <f t="shared" si="24"/>
        <v>23</v>
      </c>
      <c r="K66" s="68">
        <v>38</v>
      </c>
      <c r="L66" s="77" t="s">
        <v>70</v>
      </c>
      <c r="M66" s="68">
        <v>0.25</v>
      </c>
      <c r="N66" s="68">
        <v>0</v>
      </c>
      <c r="O66" s="7">
        <f t="shared" si="18"/>
        <v>0</v>
      </c>
      <c r="P66" s="68">
        <v>44</v>
      </c>
      <c r="Q66" s="77" t="s">
        <v>70</v>
      </c>
      <c r="R66" s="68">
        <v>0.25</v>
      </c>
      <c r="S66" s="68">
        <v>0</v>
      </c>
      <c r="T66" s="7">
        <f t="shared" si="19"/>
        <v>0</v>
      </c>
      <c r="U66" s="69">
        <v>47</v>
      </c>
      <c r="V66" s="79" t="s">
        <v>70</v>
      </c>
      <c r="W66" s="69">
        <v>0.25</v>
      </c>
      <c r="X66" s="68">
        <v>0</v>
      </c>
      <c r="Y66" s="7">
        <f t="shared" si="20"/>
        <v>0</v>
      </c>
      <c r="Z66" s="105">
        <v>38</v>
      </c>
      <c r="AA66" s="105" t="s">
        <v>70</v>
      </c>
      <c r="AB66" s="105">
        <v>0.5</v>
      </c>
      <c r="AC66" s="68">
        <v>0</v>
      </c>
      <c r="AD66" s="7">
        <f t="shared" si="21"/>
        <v>0</v>
      </c>
      <c r="AE66" s="144">
        <v>34</v>
      </c>
      <c r="AF66" s="144" t="s">
        <v>70</v>
      </c>
      <c r="AG66" s="144">
        <v>1</v>
      </c>
      <c r="AH66" s="68">
        <v>0</v>
      </c>
      <c r="AI66" s="7">
        <f t="shared" si="22"/>
        <v>0</v>
      </c>
      <c r="AJ66" s="144">
        <v>39</v>
      </c>
      <c r="AK66" s="144" t="s">
        <v>70</v>
      </c>
      <c r="AL66" s="144">
        <v>1</v>
      </c>
      <c r="AM66" s="68">
        <v>0</v>
      </c>
      <c r="AN66" s="7">
        <f t="shared" si="23"/>
        <v>0</v>
      </c>
      <c r="AO66" s="127">
        <f>LARGE(CHOOSE({1,2,3,4,5,6}, O66,T66,Y66,AD66,AI66,AN66),1)+LARGE(CHOOSE({1,2,3,4,5,6},O66,T66,Y66,AD66,AI66,AN66),2)+J66</f>
        <v>23</v>
      </c>
    </row>
    <row r="67" spans="1:41" x14ac:dyDescent="0.25">
      <c r="A67" s="22">
        <v>64</v>
      </c>
      <c r="B67" s="78" t="s">
        <v>317</v>
      </c>
      <c r="C67" s="78" t="s">
        <v>85</v>
      </c>
      <c r="D67" s="78" t="s">
        <v>12</v>
      </c>
      <c r="E67" s="121" t="s">
        <v>320</v>
      </c>
      <c r="F67" s="105">
        <v>75</v>
      </c>
      <c r="G67" s="105" t="s">
        <v>70</v>
      </c>
      <c r="H67" s="105">
        <v>0.5</v>
      </c>
      <c r="I67" s="68">
        <v>0</v>
      </c>
      <c r="J67" s="7">
        <v>0</v>
      </c>
      <c r="K67" s="68">
        <v>38</v>
      </c>
      <c r="L67" s="77" t="s">
        <v>70</v>
      </c>
      <c r="M67" s="68">
        <v>0.25</v>
      </c>
      <c r="N67" s="68">
        <v>0</v>
      </c>
      <c r="O67" s="7">
        <f t="shared" si="18"/>
        <v>0</v>
      </c>
      <c r="P67" s="68">
        <v>44</v>
      </c>
      <c r="Q67" s="77" t="s">
        <v>70</v>
      </c>
      <c r="R67" s="68">
        <v>0.25</v>
      </c>
      <c r="S67" s="68">
        <v>0</v>
      </c>
      <c r="T67" s="7">
        <f t="shared" si="19"/>
        <v>0</v>
      </c>
      <c r="U67" s="69">
        <v>47</v>
      </c>
      <c r="V67" s="79" t="s">
        <v>70</v>
      </c>
      <c r="W67" s="69">
        <v>0.25</v>
      </c>
      <c r="X67" s="68">
        <v>0</v>
      </c>
      <c r="Y67" s="7">
        <f t="shared" si="20"/>
        <v>0</v>
      </c>
      <c r="Z67" s="105">
        <v>38</v>
      </c>
      <c r="AA67" s="105">
        <v>31</v>
      </c>
      <c r="AB67" s="105">
        <v>0.5</v>
      </c>
      <c r="AC67" s="68">
        <f>200*(Z67+1-AA67)*AB67/Z67</f>
        <v>21.05263157894737</v>
      </c>
      <c r="AD67" s="7">
        <f t="shared" si="21"/>
        <v>22</v>
      </c>
      <c r="AE67" s="144">
        <v>34</v>
      </c>
      <c r="AF67" s="144" t="s">
        <v>70</v>
      </c>
      <c r="AG67" s="144">
        <v>1</v>
      </c>
      <c r="AH67" s="68">
        <v>0</v>
      </c>
      <c r="AI67" s="7">
        <f t="shared" si="22"/>
        <v>0</v>
      </c>
      <c r="AJ67" s="144">
        <v>39</v>
      </c>
      <c r="AK67" s="144" t="s">
        <v>70</v>
      </c>
      <c r="AL67" s="144">
        <v>1</v>
      </c>
      <c r="AM67" s="68">
        <v>0</v>
      </c>
      <c r="AN67" s="7">
        <f t="shared" si="23"/>
        <v>0</v>
      </c>
      <c r="AO67" s="127">
        <f>LARGE(CHOOSE({1,2,3,4,5,6}, O67,T67,Y67,AD67,AI67,AN67),1)+LARGE(CHOOSE({1,2,3,4,5,6},O67,T67,Y67,AD67,AI67,AN67),2)+J67</f>
        <v>22</v>
      </c>
    </row>
    <row r="68" spans="1:41" x14ac:dyDescent="0.25">
      <c r="A68" s="22">
        <v>65</v>
      </c>
      <c r="B68" s="78" t="s">
        <v>403</v>
      </c>
      <c r="C68" s="9" t="s">
        <v>77</v>
      </c>
      <c r="D68" s="78" t="s">
        <v>9</v>
      </c>
      <c r="E68" s="78" t="s">
        <v>411</v>
      </c>
      <c r="F68" s="105">
        <v>75</v>
      </c>
      <c r="G68" s="105" t="s">
        <v>70</v>
      </c>
      <c r="H68" s="105">
        <v>0.5</v>
      </c>
      <c r="I68" s="68">
        <v>0</v>
      </c>
      <c r="J68" s="7">
        <f t="shared" ref="J68:J85" si="26">ROUNDUP(I68,0)</f>
        <v>0</v>
      </c>
      <c r="K68" s="68">
        <v>38</v>
      </c>
      <c r="L68" s="77" t="s">
        <v>70</v>
      </c>
      <c r="M68" s="68">
        <v>0.25</v>
      </c>
      <c r="N68" s="68">
        <v>0</v>
      </c>
      <c r="O68" s="7">
        <f t="shared" ref="O68:O89" si="27">ROUNDUP(N68,0)</f>
        <v>0</v>
      </c>
      <c r="P68" s="68">
        <v>44</v>
      </c>
      <c r="Q68" s="77" t="s">
        <v>70</v>
      </c>
      <c r="R68" s="68">
        <v>0.25</v>
      </c>
      <c r="S68" s="68">
        <v>0</v>
      </c>
      <c r="T68" s="7">
        <f t="shared" ref="T68:T89" si="28">ROUNDUP(S68,0)</f>
        <v>0</v>
      </c>
      <c r="U68" s="69">
        <v>47</v>
      </c>
      <c r="V68" s="79" t="s">
        <v>70</v>
      </c>
      <c r="W68" s="69">
        <v>0.25</v>
      </c>
      <c r="X68" s="68">
        <v>0</v>
      </c>
      <c r="Y68" s="7">
        <f t="shared" ref="Y68:Y89" si="29">ROUNDUP(X68,0)</f>
        <v>0</v>
      </c>
      <c r="Z68" s="105">
        <v>38</v>
      </c>
      <c r="AA68" s="105" t="s">
        <v>70</v>
      </c>
      <c r="AB68" s="105">
        <v>0.5</v>
      </c>
      <c r="AC68" s="68">
        <v>0</v>
      </c>
      <c r="AD68" s="7">
        <f t="shared" ref="AD68:AD89" si="30">ROUNDUP(AC68,0)</f>
        <v>0</v>
      </c>
      <c r="AE68" s="144">
        <v>34</v>
      </c>
      <c r="AF68" s="144" t="s">
        <v>70</v>
      </c>
      <c r="AG68" s="144">
        <v>1</v>
      </c>
      <c r="AH68" s="68">
        <v>0</v>
      </c>
      <c r="AI68" s="7">
        <f t="shared" ref="AI68:AI89" si="31">ROUNDUP(AH68,0)</f>
        <v>0</v>
      </c>
      <c r="AJ68" s="144">
        <v>39</v>
      </c>
      <c r="AK68" s="144">
        <v>36</v>
      </c>
      <c r="AL68" s="144">
        <v>1</v>
      </c>
      <c r="AM68" s="144">
        <f>200*(AJ68+1-AK68)*AL68/AJ68</f>
        <v>20.512820512820515</v>
      </c>
      <c r="AN68" s="7">
        <f t="shared" ref="AN68:AN89" si="32">ROUNDUP(AM68,0)</f>
        <v>21</v>
      </c>
      <c r="AO68" s="127">
        <f>LARGE(CHOOSE({1,2,3,4,5,6}, O68,T68,Y68,AD68,AI68,AN68),1)+LARGE(CHOOSE({1,2,3,4,5,6},O68,T68,Y68,AD68,AI68,AN68),2)+J68</f>
        <v>21</v>
      </c>
    </row>
    <row r="69" spans="1:41" x14ac:dyDescent="0.25">
      <c r="A69" s="22">
        <v>66</v>
      </c>
      <c r="B69" s="78" t="s">
        <v>218</v>
      </c>
      <c r="C69" s="78" t="s">
        <v>101</v>
      </c>
      <c r="D69" s="78" t="s">
        <v>9</v>
      </c>
      <c r="E69" s="22" t="s">
        <v>258</v>
      </c>
      <c r="F69" s="105">
        <v>75</v>
      </c>
      <c r="G69" s="105">
        <v>61</v>
      </c>
      <c r="H69" s="105">
        <v>0.5</v>
      </c>
      <c r="I69" s="68">
        <f>200*(F69+1-G69)*H69/F69</f>
        <v>20</v>
      </c>
      <c r="J69" s="7">
        <f t="shared" si="26"/>
        <v>20</v>
      </c>
      <c r="K69" s="68">
        <v>38</v>
      </c>
      <c r="L69" s="77" t="s">
        <v>70</v>
      </c>
      <c r="M69" s="68">
        <v>0.25</v>
      </c>
      <c r="N69" s="68">
        <v>0</v>
      </c>
      <c r="O69" s="7">
        <f t="shared" si="27"/>
        <v>0</v>
      </c>
      <c r="P69" s="68">
        <v>44</v>
      </c>
      <c r="Q69" s="77" t="s">
        <v>70</v>
      </c>
      <c r="R69" s="68">
        <v>0.25</v>
      </c>
      <c r="S69" s="68">
        <v>0</v>
      </c>
      <c r="T69" s="7">
        <f t="shared" si="28"/>
        <v>0</v>
      </c>
      <c r="U69" s="69">
        <v>47</v>
      </c>
      <c r="V69" s="79" t="s">
        <v>70</v>
      </c>
      <c r="W69" s="69">
        <v>0.25</v>
      </c>
      <c r="X69" s="68">
        <v>0</v>
      </c>
      <c r="Y69" s="7">
        <f t="shared" si="29"/>
        <v>0</v>
      </c>
      <c r="Z69" s="105">
        <v>38</v>
      </c>
      <c r="AA69" s="105" t="s">
        <v>70</v>
      </c>
      <c r="AB69" s="105">
        <v>0.5</v>
      </c>
      <c r="AC69" s="68">
        <v>0</v>
      </c>
      <c r="AD69" s="7">
        <f t="shared" si="30"/>
        <v>0</v>
      </c>
      <c r="AE69" s="144">
        <v>34</v>
      </c>
      <c r="AF69" s="144" t="s">
        <v>70</v>
      </c>
      <c r="AG69" s="144">
        <v>1</v>
      </c>
      <c r="AH69" s="68">
        <v>0</v>
      </c>
      <c r="AI69" s="7">
        <f t="shared" si="31"/>
        <v>0</v>
      </c>
      <c r="AJ69" s="144">
        <v>39</v>
      </c>
      <c r="AK69" s="144" t="s">
        <v>70</v>
      </c>
      <c r="AL69" s="144">
        <v>1</v>
      </c>
      <c r="AM69" s="68">
        <v>0</v>
      </c>
      <c r="AN69" s="7">
        <f t="shared" si="32"/>
        <v>0</v>
      </c>
      <c r="AO69" s="127">
        <f>LARGE(CHOOSE({1,2,3,4,5,6}, O69,T69,Y69,AD69,AI69,AN69),1)+LARGE(CHOOSE({1,2,3,4,5,6},O69,T69,Y69,AD69,AI69,AN69),2)+J69</f>
        <v>20</v>
      </c>
    </row>
    <row r="70" spans="1:41" x14ac:dyDescent="0.25">
      <c r="A70" s="22">
        <v>67</v>
      </c>
      <c r="B70" s="2" t="s">
        <v>217</v>
      </c>
      <c r="C70" s="2" t="s">
        <v>101</v>
      </c>
      <c r="D70" s="2" t="s">
        <v>9</v>
      </c>
      <c r="E70" s="22" t="s">
        <v>259</v>
      </c>
      <c r="F70" s="105">
        <v>75</v>
      </c>
      <c r="G70" s="105">
        <v>62</v>
      </c>
      <c r="H70" s="105">
        <v>0.5</v>
      </c>
      <c r="I70" s="68">
        <f>200*(F70+1-G70)*H70/F70</f>
        <v>18.666666666666668</v>
      </c>
      <c r="J70" s="7">
        <f t="shared" si="26"/>
        <v>19</v>
      </c>
      <c r="K70" s="68">
        <v>38</v>
      </c>
      <c r="L70" s="77" t="s">
        <v>70</v>
      </c>
      <c r="M70" s="68">
        <v>0.25</v>
      </c>
      <c r="N70" s="68">
        <v>0</v>
      </c>
      <c r="O70" s="7">
        <f t="shared" si="27"/>
        <v>0</v>
      </c>
      <c r="P70" s="68">
        <v>44</v>
      </c>
      <c r="Q70" s="77" t="s">
        <v>70</v>
      </c>
      <c r="R70" s="68">
        <v>0.25</v>
      </c>
      <c r="S70" s="68">
        <v>0</v>
      </c>
      <c r="T70" s="7">
        <f t="shared" si="28"/>
        <v>0</v>
      </c>
      <c r="U70" s="69">
        <v>47</v>
      </c>
      <c r="V70" s="79" t="s">
        <v>70</v>
      </c>
      <c r="W70" s="69">
        <v>0.25</v>
      </c>
      <c r="X70" s="68">
        <v>0</v>
      </c>
      <c r="Y70" s="7">
        <f t="shared" si="29"/>
        <v>0</v>
      </c>
      <c r="Z70" s="105">
        <v>38</v>
      </c>
      <c r="AA70" s="105" t="s">
        <v>70</v>
      </c>
      <c r="AB70" s="105">
        <v>0.5</v>
      </c>
      <c r="AC70" s="68">
        <v>0</v>
      </c>
      <c r="AD70" s="7">
        <f t="shared" si="30"/>
        <v>0</v>
      </c>
      <c r="AE70" s="144">
        <v>34</v>
      </c>
      <c r="AF70" s="144" t="s">
        <v>70</v>
      </c>
      <c r="AG70" s="144">
        <v>1</v>
      </c>
      <c r="AH70" s="68">
        <v>0</v>
      </c>
      <c r="AI70" s="7">
        <f t="shared" si="31"/>
        <v>0</v>
      </c>
      <c r="AJ70" s="144">
        <v>39</v>
      </c>
      <c r="AK70" s="144" t="s">
        <v>70</v>
      </c>
      <c r="AL70" s="144">
        <v>1</v>
      </c>
      <c r="AM70" s="68">
        <v>0</v>
      </c>
      <c r="AN70" s="7">
        <f t="shared" si="32"/>
        <v>0</v>
      </c>
      <c r="AO70" s="127">
        <f>LARGE(CHOOSE({1,2,3,4,5,6}, O70,T70,Y70,AD70,AI70,AN70),1)+LARGE(CHOOSE({1,2,3,4,5,6},O70,T70,Y70,AD70,AI70,AN70),2)+J70</f>
        <v>19</v>
      </c>
    </row>
    <row r="71" spans="1:41" x14ac:dyDescent="0.25">
      <c r="A71" s="22">
        <v>68</v>
      </c>
      <c r="B71" s="78" t="s">
        <v>185</v>
      </c>
      <c r="C71" s="78" t="s">
        <v>85</v>
      </c>
      <c r="D71" s="78" t="s">
        <v>12</v>
      </c>
      <c r="E71" s="78" t="s">
        <v>186</v>
      </c>
      <c r="F71" s="105">
        <v>75</v>
      </c>
      <c r="G71" s="105">
        <v>66</v>
      </c>
      <c r="H71" s="105">
        <v>0.5</v>
      </c>
      <c r="I71" s="68">
        <f>200*(F71+1-G71)*H71/F71</f>
        <v>13.333333333333334</v>
      </c>
      <c r="J71" s="7">
        <f t="shared" si="26"/>
        <v>14</v>
      </c>
      <c r="K71" s="68">
        <v>38</v>
      </c>
      <c r="L71" s="77" t="s">
        <v>70</v>
      </c>
      <c r="M71" s="68">
        <v>0.25</v>
      </c>
      <c r="N71" s="68">
        <v>0</v>
      </c>
      <c r="O71" s="7">
        <f t="shared" si="27"/>
        <v>0</v>
      </c>
      <c r="P71" s="68">
        <v>44</v>
      </c>
      <c r="Q71" s="68">
        <v>42</v>
      </c>
      <c r="R71" s="68">
        <v>0.25</v>
      </c>
      <c r="S71" s="68">
        <f>200*(P71+1-Q71)*R71/P71</f>
        <v>3.4090909090909092</v>
      </c>
      <c r="T71" s="7">
        <f t="shared" si="28"/>
        <v>4</v>
      </c>
      <c r="U71" s="69">
        <v>47</v>
      </c>
      <c r="V71" s="79" t="s">
        <v>70</v>
      </c>
      <c r="W71" s="69">
        <v>0.25</v>
      </c>
      <c r="X71" s="68">
        <v>0</v>
      </c>
      <c r="Y71" s="7">
        <f t="shared" si="29"/>
        <v>0</v>
      </c>
      <c r="Z71" s="105">
        <v>38</v>
      </c>
      <c r="AA71" s="105" t="s">
        <v>70</v>
      </c>
      <c r="AB71" s="105">
        <v>0.5</v>
      </c>
      <c r="AC71" s="68">
        <v>0</v>
      </c>
      <c r="AD71" s="7">
        <f t="shared" si="30"/>
        <v>0</v>
      </c>
      <c r="AE71" s="144">
        <v>34</v>
      </c>
      <c r="AF71" s="144" t="s">
        <v>70</v>
      </c>
      <c r="AG71" s="144">
        <v>1</v>
      </c>
      <c r="AH71" s="68">
        <v>0</v>
      </c>
      <c r="AI71" s="7">
        <f t="shared" si="31"/>
        <v>0</v>
      </c>
      <c r="AJ71" s="144">
        <v>39</v>
      </c>
      <c r="AK71" s="144" t="s">
        <v>70</v>
      </c>
      <c r="AL71" s="144">
        <v>1</v>
      </c>
      <c r="AM71" s="68">
        <v>0</v>
      </c>
      <c r="AN71" s="7">
        <f t="shared" si="32"/>
        <v>0</v>
      </c>
      <c r="AO71" s="127">
        <f>LARGE(CHOOSE({1,2,3,4,5,6}, O71,T71,Y71,AD71,AI71,AN71),1)+LARGE(CHOOSE({1,2,3,4,5,6},O71,T71,Y71,AD71,AI71,AN71),2)+J71</f>
        <v>18</v>
      </c>
    </row>
    <row r="72" spans="1:41" x14ac:dyDescent="0.25">
      <c r="A72" s="22">
        <v>69</v>
      </c>
      <c r="B72" s="78" t="s">
        <v>171</v>
      </c>
      <c r="C72" s="2" t="s">
        <v>78</v>
      </c>
      <c r="D72" s="78" t="s">
        <v>9</v>
      </c>
      <c r="E72" s="78" t="s">
        <v>172</v>
      </c>
      <c r="F72" s="22">
        <v>75</v>
      </c>
      <c r="G72" s="105" t="s">
        <v>70</v>
      </c>
      <c r="H72" s="105">
        <v>0.5</v>
      </c>
      <c r="I72" s="68">
        <v>0</v>
      </c>
      <c r="J72" s="7">
        <f t="shared" si="26"/>
        <v>0</v>
      </c>
      <c r="K72" s="68">
        <v>38</v>
      </c>
      <c r="L72" s="77" t="s">
        <v>70</v>
      </c>
      <c r="M72" s="68">
        <v>0.25</v>
      </c>
      <c r="N72" s="68">
        <v>0</v>
      </c>
      <c r="O72" s="7">
        <f t="shared" si="27"/>
        <v>0</v>
      </c>
      <c r="P72" s="68">
        <v>44</v>
      </c>
      <c r="Q72" s="68">
        <v>31</v>
      </c>
      <c r="R72" s="68">
        <v>0.25</v>
      </c>
      <c r="S72" s="68">
        <f>200*(P72+1-Q72)*R72/P72</f>
        <v>15.909090909090908</v>
      </c>
      <c r="T72" s="7">
        <f t="shared" si="28"/>
        <v>16</v>
      </c>
      <c r="U72" s="69">
        <v>47</v>
      </c>
      <c r="V72" s="79" t="s">
        <v>70</v>
      </c>
      <c r="W72" s="69">
        <v>0.25</v>
      </c>
      <c r="X72" s="68">
        <v>0</v>
      </c>
      <c r="Y72" s="7">
        <f t="shared" si="29"/>
        <v>0</v>
      </c>
      <c r="Z72" s="105">
        <v>38</v>
      </c>
      <c r="AA72" s="105" t="s">
        <v>70</v>
      </c>
      <c r="AB72" s="105">
        <v>0.5</v>
      </c>
      <c r="AC72" s="68">
        <v>0</v>
      </c>
      <c r="AD72" s="7">
        <f t="shared" si="30"/>
        <v>0</v>
      </c>
      <c r="AE72" s="144">
        <v>34</v>
      </c>
      <c r="AF72" s="144" t="s">
        <v>70</v>
      </c>
      <c r="AG72" s="144">
        <v>1</v>
      </c>
      <c r="AH72" s="68">
        <v>0</v>
      </c>
      <c r="AI72" s="7">
        <f t="shared" si="31"/>
        <v>0</v>
      </c>
      <c r="AJ72" s="144">
        <v>39</v>
      </c>
      <c r="AK72" s="144" t="s">
        <v>70</v>
      </c>
      <c r="AL72" s="144">
        <v>1</v>
      </c>
      <c r="AM72" s="68">
        <v>0</v>
      </c>
      <c r="AN72" s="7">
        <f t="shared" si="32"/>
        <v>0</v>
      </c>
      <c r="AO72" s="127">
        <f>LARGE(CHOOSE({1,2,3,4,5,6}, O72,T72,Y72,AD72,AI72,AN72),1)+LARGE(CHOOSE({1,2,3,4,5,6},O72,T72,Y72,AD72,AI72,AN72),2)+J72</f>
        <v>16</v>
      </c>
    </row>
    <row r="73" spans="1:41" x14ac:dyDescent="0.25">
      <c r="A73" s="22">
        <v>70</v>
      </c>
      <c r="B73" s="78" t="s">
        <v>404</v>
      </c>
      <c r="C73" s="9" t="s">
        <v>83</v>
      </c>
      <c r="D73" s="78" t="s">
        <v>12</v>
      </c>
      <c r="E73" s="78" t="s">
        <v>412</v>
      </c>
      <c r="F73" s="105">
        <v>75</v>
      </c>
      <c r="G73" s="105" t="s">
        <v>70</v>
      </c>
      <c r="H73" s="105">
        <v>0.5</v>
      </c>
      <c r="I73" s="68">
        <v>0</v>
      </c>
      <c r="J73" s="7">
        <f t="shared" si="26"/>
        <v>0</v>
      </c>
      <c r="K73" s="68">
        <v>38</v>
      </c>
      <c r="L73" s="77" t="s">
        <v>70</v>
      </c>
      <c r="M73" s="68">
        <v>0.25</v>
      </c>
      <c r="N73" s="68">
        <v>0</v>
      </c>
      <c r="O73" s="7">
        <f t="shared" si="27"/>
        <v>0</v>
      </c>
      <c r="P73" s="68">
        <v>44</v>
      </c>
      <c r="Q73" s="77" t="s">
        <v>70</v>
      </c>
      <c r="R73" s="68">
        <v>0.25</v>
      </c>
      <c r="S73" s="68">
        <v>0</v>
      </c>
      <c r="T73" s="7">
        <f t="shared" si="28"/>
        <v>0</v>
      </c>
      <c r="U73" s="69">
        <v>47</v>
      </c>
      <c r="V73" s="79" t="s">
        <v>70</v>
      </c>
      <c r="W73" s="69">
        <v>0.25</v>
      </c>
      <c r="X73" s="68">
        <v>0</v>
      </c>
      <c r="Y73" s="7">
        <f t="shared" si="29"/>
        <v>0</v>
      </c>
      <c r="Z73" s="105">
        <v>38</v>
      </c>
      <c r="AA73" s="105" t="s">
        <v>70</v>
      </c>
      <c r="AB73" s="105">
        <v>0.5</v>
      </c>
      <c r="AC73" s="68">
        <v>0</v>
      </c>
      <c r="AD73" s="7">
        <f t="shared" si="30"/>
        <v>0</v>
      </c>
      <c r="AE73" s="144">
        <v>34</v>
      </c>
      <c r="AF73" s="144" t="s">
        <v>70</v>
      </c>
      <c r="AG73" s="144">
        <v>1</v>
      </c>
      <c r="AH73" s="68">
        <v>0</v>
      </c>
      <c r="AI73" s="7">
        <f t="shared" si="31"/>
        <v>0</v>
      </c>
      <c r="AJ73" s="144">
        <v>39</v>
      </c>
      <c r="AK73" s="144">
        <v>37</v>
      </c>
      <c r="AL73" s="144">
        <v>1</v>
      </c>
      <c r="AM73" s="144">
        <f>200*(AJ73+1-AK73)*AL73/AJ73</f>
        <v>15.384615384615385</v>
      </c>
      <c r="AN73" s="7">
        <f t="shared" si="32"/>
        <v>16</v>
      </c>
      <c r="AO73" s="127">
        <f>LARGE(CHOOSE({1,2,3,4,5,6}, O73,T73,Y73,AD73,AI73,AN73),1)+LARGE(CHOOSE({1,2,3,4,5,6},O73,T73,Y73,AD73,AI73,AN73),2)+J73</f>
        <v>16</v>
      </c>
    </row>
    <row r="74" spans="1:41" x14ac:dyDescent="0.25">
      <c r="A74" s="22">
        <v>71</v>
      </c>
      <c r="B74" s="2" t="s">
        <v>216</v>
      </c>
      <c r="C74" s="2" t="s">
        <v>209</v>
      </c>
      <c r="D74" s="2" t="s">
        <v>12</v>
      </c>
      <c r="E74" s="22" t="s">
        <v>260</v>
      </c>
      <c r="F74" s="105">
        <v>75</v>
      </c>
      <c r="G74" s="105">
        <v>65</v>
      </c>
      <c r="H74" s="105">
        <v>0.5</v>
      </c>
      <c r="I74" s="68">
        <f>200*(F74+1-G74)*H74/F74</f>
        <v>14.666666666666666</v>
      </c>
      <c r="J74" s="7">
        <f t="shared" si="26"/>
        <v>15</v>
      </c>
      <c r="K74" s="68">
        <v>38</v>
      </c>
      <c r="L74" s="77" t="s">
        <v>70</v>
      </c>
      <c r="M74" s="68">
        <v>0.25</v>
      </c>
      <c r="N74" s="68">
        <v>0</v>
      </c>
      <c r="O74" s="7">
        <f t="shared" si="27"/>
        <v>0</v>
      </c>
      <c r="P74" s="68">
        <v>44</v>
      </c>
      <c r="Q74" s="77" t="s">
        <v>70</v>
      </c>
      <c r="R74" s="68">
        <v>0.25</v>
      </c>
      <c r="S74" s="68">
        <v>0</v>
      </c>
      <c r="T74" s="7">
        <f t="shared" si="28"/>
        <v>0</v>
      </c>
      <c r="U74" s="69">
        <v>47</v>
      </c>
      <c r="V74" s="79" t="s">
        <v>70</v>
      </c>
      <c r="W74" s="69">
        <v>0.25</v>
      </c>
      <c r="X74" s="68">
        <v>0</v>
      </c>
      <c r="Y74" s="7">
        <f t="shared" si="29"/>
        <v>0</v>
      </c>
      <c r="Z74" s="105">
        <v>38</v>
      </c>
      <c r="AA74" s="105" t="s">
        <v>70</v>
      </c>
      <c r="AB74" s="105">
        <v>0.5</v>
      </c>
      <c r="AC74" s="68">
        <v>0</v>
      </c>
      <c r="AD74" s="7">
        <f t="shared" si="30"/>
        <v>0</v>
      </c>
      <c r="AE74" s="144">
        <v>34</v>
      </c>
      <c r="AF74" s="144" t="s">
        <v>70</v>
      </c>
      <c r="AG74" s="144">
        <v>1</v>
      </c>
      <c r="AH74" s="68">
        <v>0</v>
      </c>
      <c r="AI74" s="7">
        <f t="shared" si="31"/>
        <v>0</v>
      </c>
      <c r="AJ74" s="144">
        <v>39</v>
      </c>
      <c r="AK74" s="144" t="s">
        <v>70</v>
      </c>
      <c r="AL74" s="144">
        <v>1</v>
      </c>
      <c r="AM74" s="68">
        <v>0</v>
      </c>
      <c r="AN74" s="7">
        <f t="shared" si="32"/>
        <v>0</v>
      </c>
      <c r="AO74" s="127">
        <f>LARGE(CHOOSE({1,2,3,4,5,6}, O74,T74,Y74,AD74,AI74,AN74),1)+LARGE(CHOOSE({1,2,3,4,5,6},O74,T74,Y74,AD74,AI74,AN74),2)+J74</f>
        <v>15</v>
      </c>
    </row>
    <row r="75" spans="1:41" x14ac:dyDescent="0.25">
      <c r="A75" s="22">
        <v>72</v>
      </c>
      <c r="B75" s="2" t="s">
        <v>215</v>
      </c>
      <c r="C75" s="2" t="s">
        <v>80</v>
      </c>
      <c r="D75" s="2" t="s">
        <v>12</v>
      </c>
      <c r="E75" s="22" t="s">
        <v>261</v>
      </c>
      <c r="F75" s="105">
        <v>75</v>
      </c>
      <c r="G75" s="105">
        <v>67</v>
      </c>
      <c r="H75" s="105">
        <v>0.5</v>
      </c>
      <c r="I75" s="68">
        <f>200*(F75+1-G75)*H75/F75</f>
        <v>12</v>
      </c>
      <c r="J75" s="7">
        <f t="shared" si="26"/>
        <v>12</v>
      </c>
      <c r="K75" s="68">
        <v>38</v>
      </c>
      <c r="L75" s="77" t="s">
        <v>70</v>
      </c>
      <c r="M75" s="68">
        <v>0.25</v>
      </c>
      <c r="N75" s="68">
        <v>0</v>
      </c>
      <c r="O75" s="7">
        <f t="shared" si="27"/>
        <v>0</v>
      </c>
      <c r="P75" s="68">
        <v>44</v>
      </c>
      <c r="Q75" s="77" t="s">
        <v>70</v>
      </c>
      <c r="R75" s="68">
        <v>0.25</v>
      </c>
      <c r="S75" s="68">
        <v>0</v>
      </c>
      <c r="T75" s="7">
        <f t="shared" si="28"/>
        <v>0</v>
      </c>
      <c r="U75" s="69">
        <v>47</v>
      </c>
      <c r="V75" s="79" t="s">
        <v>70</v>
      </c>
      <c r="W75" s="69">
        <v>0.25</v>
      </c>
      <c r="X75" s="68">
        <v>0</v>
      </c>
      <c r="Y75" s="7">
        <f t="shared" si="29"/>
        <v>0</v>
      </c>
      <c r="Z75" s="105">
        <v>38</v>
      </c>
      <c r="AA75" s="105" t="s">
        <v>70</v>
      </c>
      <c r="AB75" s="105">
        <v>0.5</v>
      </c>
      <c r="AC75" s="68">
        <v>0</v>
      </c>
      <c r="AD75" s="7">
        <f t="shared" si="30"/>
        <v>0</v>
      </c>
      <c r="AE75" s="144">
        <v>34</v>
      </c>
      <c r="AF75" s="144" t="s">
        <v>70</v>
      </c>
      <c r="AG75" s="144">
        <v>1</v>
      </c>
      <c r="AH75" s="68">
        <v>0</v>
      </c>
      <c r="AI75" s="7">
        <f t="shared" si="31"/>
        <v>0</v>
      </c>
      <c r="AJ75" s="144">
        <v>39</v>
      </c>
      <c r="AK75" s="144" t="s">
        <v>70</v>
      </c>
      <c r="AL75" s="144">
        <v>1</v>
      </c>
      <c r="AM75" s="68">
        <v>0</v>
      </c>
      <c r="AN75" s="7">
        <f t="shared" si="32"/>
        <v>0</v>
      </c>
      <c r="AO75" s="127">
        <f>LARGE(CHOOSE({1,2,3,4,5,6}, O75,T75,Y75,AD75,AI75,AN75),1)+LARGE(CHOOSE({1,2,3,4,5,6},O75,T75,Y75,AD75,AI75,AN75),2)+J75</f>
        <v>12</v>
      </c>
    </row>
    <row r="76" spans="1:41" x14ac:dyDescent="0.25">
      <c r="A76" s="22">
        <v>73</v>
      </c>
      <c r="B76" s="9" t="s">
        <v>305</v>
      </c>
      <c r="C76" s="9" t="s">
        <v>78</v>
      </c>
      <c r="D76" s="9" t="s">
        <v>12</v>
      </c>
      <c r="E76" s="9" t="s">
        <v>246</v>
      </c>
      <c r="F76" s="105">
        <v>75</v>
      </c>
      <c r="G76" s="105" t="s">
        <v>70</v>
      </c>
      <c r="H76" s="105">
        <v>0.5</v>
      </c>
      <c r="I76" s="68">
        <v>0</v>
      </c>
      <c r="J76" s="7">
        <f t="shared" si="26"/>
        <v>0</v>
      </c>
      <c r="K76" s="68">
        <v>38</v>
      </c>
      <c r="L76" s="77" t="s">
        <v>70</v>
      </c>
      <c r="M76" s="68">
        <v>0.25</v>
      </c>
      <c r="N76" s="68">
        <v>0</v>
      </c>
      <c r="O76" s="7">
        <f t="shared" si="27"/>
        <v>0</v>
      </c>
      <c r="P76" s="68">
        <v>44</v>
      </c>
      <c r="Q76" s="77" t="s">
        <v>70</v>
      </c>
      <c r="R76" s="68">
        <v>0.25</v>
      </c>
      <c r="S76" s="68">
        <v>0</v>
      </c>
      <c r="T76" s="7">
        <f t="shared" si="28"/>
        <v>0</v>
      </c>
      <c r="U76" s="69">
        <v>47</v>
      </c>
      <c r="V76" s="79" t="s">
        <v>70</v>
      </c>
      <c r="W76" s="69">
        <v>0.25</v>
      </c>
      <c r="X76" s="68">
        <v>0</v>
      </c>
      <c r="Y76" s="7">
        <f t="shared" si="29"/>
        <v>0</v>
      </c>
      <c r="Z76" s="105">
        <v>38</v>
      </c>
      <c r="AA76" s="105" t="s">
        <v>70</v>
      </c>
      <c r="AB76" s="105">
        <v>0.5</v>
      </c>
      <c r="AC76" s="68">
        <v>0</v>
      </c>
      <c r="AD76" s="7">
        <f t="shared" si="30"/>
        <v>0</v>
      </c>
      <c r="AE76" s="144">
        <v>34</v>
      </c>
      <c r="AF76" s="144">
        <v>33</v>
      </c>
      <c r="AG76" s="144">
        <v>1</v>
      </c>
      <c r="AH76" s="144">
        <f>200*(AE76+1-AF76)*AG76/AE76</f>
        <v>11.764705882352942</v>
      </c>
      <c r="AI76" s="7">
        <f t="shared" si="31"/>
        <v>12</v>
      </c>
      <c r="AJ76" s="144">
        <v>39</v>
      </c>
      <c r="AK76" s="144" t="s">
        <v>70</v>
      </c>
      <c r="AL76" s="144">
        <v>1</v>
      </c>
      <c r="AM76" s="68">
        <v>0</v>
      </c>
      <c r="AN76" s="7">
        <f t="shared" si="32"/>
        <v>0</v>
      </c>
      <c r="AO76" s="127">
        <f>LARGE(CHOOSE({1,2,3,4,5,6}, O76,T76,Y76,AD76,AI76,AN76),1)+LARGE(CHOOSE({1,2,3,4,5,6},O76,T76,Y76,AD76,AI76,AN76),2)+J76</f>
        <v>12</v>
      </c>
    </row>
    <row r="77" spans="1:41" x14ac:dyDescent="0.25">
      <c r="A77" s="22">
        <v>74</v>
      </c>
      <c r="B77" s="2" t="s">
        <v>214</v>
      </c>
      <c r="C77" s="2" t="s">
        <v>209</v>
      </c>
      <c r="D77" s="2" t="s">
        <v>9</v>
      </c>
      <c r="E77" s="22" t="s">
        <v>252</v>
      </c>
      <c r="F77" s="105">
        <v>75</v>
      </c>
      <c r="G77" s="105">
        <v>68</v>
      </c>
      <c r="H77" s="105">
        <v>0.5</v>
      </c>
      <c r="I77" s="68">
        <f>200*(F77+1-G77)*H77/F77</f>
        <v>10.666666666666666</v>
      </c>
      <c r="J77" s="7">
        <f t="shared" si="26"/>
        <v>11</v>
      </c>
      <c r="K77" s="68">
        <v>38</v>
      </c>
      <c r="L77" s="77" t="s">
        <v>70</v>
      </c>
      <c r="M77" s="68">
        <v>0.25</v>
      </c>
      <c r="N77" s="68">
        <v>0</v>
      </c>
      <c r="O77" s="7">
        <f t="shared" si="27"/>
        <v>0</v>
      </c>
      <c r="P77" s="68">
        <v>44</v>
      </c>
      <c r="Q77" s="77" t="s">
        <v>70</v>
      </c>
      <c r="R77" s="68">
        <v>0.25</v>
      </c>
      <c r="S77" s="68">
        <v>0</v>
      </c>
      <c r="T77" s="7">
        <f t="shared" si="28"/>
        <v>0</v>
      </c>
      <c r="U77" s="69">
        <v>47</v>
      </c>
      <c r="V77" s="79" t="s">
        <v>70</v>
      </c>
      <c r="W77" s="69">
        <v>0.25</v>
      </c>
      <c r="X77" s="68">
        <v>0</v>
      </c>
      <c r="Y77" s="7">
        <f t="shared" si="29"/>
        <v>0</v>
      </c>
      <c r="Z77" s="105">
        <v>38</v>
      </c>
      <c r="AA77" s="105" t="s">
        <v>70</v>
      </c>
      <c r="AB77" s="105">
        <v>0.5</v>
      </c>
      <c r="AC77" s="68">
        <v>0</v>
      </c>
      <c r="AD77" s="7">
        <f t="shared" si="30"/>
        <v>0</v>
      </c>
      <c r="AE77" s="144">
        <v>34</v>
      </c>
      <c r="AF77" s="144" t="s">
        <v>70</v>
      </c>
      <c r="AG77" s="144">
        <v>1</v>
      </c>
      <c r="AH77" s="68">
        <v>0</v>
      </c>
      <c r="AI77" s="7">
        <f t="shared" si="31"/>
        <v>0</v>
      </c>
      <c r="AJ77" s="144">
        <v>39</v>
      </c>
      <c r="AK77" s="144" t="s">
        <v>70</v>
      </c>
      <c r="AL77" s="144">
        <v>1</v>
      </c>
      <c r="AM77" s="68">
        <v>0</v>
      </c>
      <c r="AN77" s="7">
        <f t="shared" si="32"/>
        <v>0</v>
      </c>
      <c r="AO77" s="127">
        <f>LARGE(CHOOSE({1,2,3,4,5,6}, O77,T77,Y77,AD77,AI77,AN77),1)+LARGE(CHOOSE({1,2,3,4,5,6},O77,T77,Y77,AD77,AI77,AN77),2)+J77</f>
        <v>11</v>
      </c>
    </row>
    <row r="78" spans="1:41" x14ac:dyDescent="0.25">
      <c r="A78" s="22">
        <v>75</v>
      </c>
      <c r="B78" s="78" t="s">
        <v>405</v>
      </c>
      <c r="C78" s="78" t="s">
        <v>83</v>
      </c>
      <c r="D78" s="78" t="s">
        <v>12</v>
      </c>
      <c r="E78" s="78" t="s">
        <v>413</v>
      </c>
      <c r="F78" s="105">
        <v>75</v>
      </c>
      <c r="G78" s="105" t="s">
        <v>70</v>
      </c>
      <c r="H78" s="105">
        <v>0.5</v>
      </c>
      <c r="I78" s="68">
        <v>0</v>
      </c>
      <c r="J78" s="7">
        <f t="shared" si="26"/>
        <v>0</v>
      </c>
      <c r="K78" s="68">
        <v>38</v>
      </c>
      <c r="L78" s="77" t="s">
        <v>70</v>
      </c>
      <c r="M78" s="68">
        <v>0.25</v>
      </c>
      <c r="N78" s="68">
        <v>0</v>
      </c>
      <c r="O78" s="7">
        <f t="shared" si="27"/>
        <v>0</v>
      </c>
      <c r="P78" s="68">
        <v>44</v>
      </c>
      <c r="Q78" s="77" t="s">
        <v>70</v>
      </c>
      <c r="R78" s="68">
        <v>0.25</v>
      </c>
      <c r="S78" s="68">
        <v>0</v>
      </c>
      <c r="T78" s="7">
        <f t="shared" si="28"/>
        <v>0</v>
      </c>
      <c r="U78" s="69">
        <v>47</v>
      </c>
      <c r="V78" s="79" t="s">
        <v>70</v>
      </c>
      <c r="W78" s="69">
        <v>0.25</v>
      </c>
      <c r="X78" s="68">
        <v>0</v>
      </c>
      <c r="Y78" s="7">
        <f t="shared" si="29"/>
        <v>0</v>
      </c>
      <c r="Z78" s="105">
        <v>38</v>
      </c>
      <c r="AA78" s="105" t="s">
        <v>70</v>
      </c>
      <c r="AB78" s="105">
        <v>0.5</v>
      </c>
      <c r="AC78" s="68">
        <v>0</v>
      </c>
      <c r="AD78" s="7">
        <f t="shared" si="30"/>
        <v>0</v>
      </c>
      <c r="AE78" s="144">
        <v>34</v>
      </c>
      <c r="AF78" s="144" t="s">
        <v>70</v>
      </c>
      <c r="AG78" s="144">
        <v>1</v>
      </c>
      <c r="AH78" s="68">
        <v>0</v>
      </c>
      <c r="AI78" s="7">
        <f t="shared" si="31"/>
        <v>0</v>
      </c>
      <c r="AJ78" s="144">
        <v>39</v>
      </c>
      <c r="AK78" s="144">
        <v>38</v>
      </c>
      <c r="AL78" s="144">
        <v>1</v>
      </c>
      <c r="AM78" s="144">
        <f>200*(AJ78+1-AK78)*AL78/AJ78</f>
        <v>10.256410256410257</v>
      </c>
      <c r="AN78" s="7">
        <f t="shared" si="32"/>
        <v>11</v>
      </c>
      <c r="AO78" s="127">
        <f>LARGE(CHOOSE({1,2,3,4,5,6}, O78,T78,Y78,AD78,AI78,AN78),1)+LARGE(CHOOSE({1,2,3,4,5,6},O78,T78,Y78,AD78,AI78,AN78),2)+J78</f>
        <v>11</v>
      </c>
    </row>
    <row r="79" spans="1:41" x14ac:dyDescent="0.25">
      <c r="A79" s="22">
        <v>76</v>
      </c>
      <c r="B79" s="2" t="s">
        <v>208</v>
      </c>
      <c r="C79" s="2" t="s">
        <v>209</v>
      </c>
      <c r="D79" s="2" t="s">
        <v>9</v>
      </c>
      <c r="E79" s="22" t="s">
        <v>263</v>
      </c>
      <c r="F79" s="105">
        <v>75</v>
      </c>
      <c r="G79" s="105">
        <v>73</v>
      </c>
      <c r="H79" s="105">
        <v>0.5</v>
      </c>
      <c r="I79" s="68">
        <f>200*(F79+1-G79)*H79/F79</f>
        <v>4</v>
      </c>
      <c r="J79" s="7">
        <f t="shared" si="26"/>
        <v>4</v>
      </c>
      <c r="K79" s="68">
        <v>38</v>
      </c>
      <c r="L79" s="77" t="s">
        <v>70</v>
      </c>
      <c r="M79" s="68">
        <v>0.25</v>
      </c>
      <c r="N79" s="68">
        <v>0</v>
      </c>
      <c r="O79" s="7">
        <f t="shared" si="27"/>
        <v>0</v>
      </c>
      <c r="P79" s="68">
        <v>44</v>
      </c>
      <c r="Q79" s="77" t="s">
        <v>70</v>
      </c>
      <c r="R79" s="68">
        <v>0.25</v>
      </c>
      <c r="S79" s="68">
        <v>0</v>
      </c>
      <c r="T79" s="7">
        <f t="shared" si="28"/>
        <v>0</v>
      </c>
      <c r="U79" s="69">
        <v>47</v>
      </c>
      <c r="V79" s="79" t="s">
        <v>70</v>
      </c>
      <c r="W79" s="69">
        <v>0.25</v>
      </c>
      <c r="X79" s="68">
        <v>0</v>
      </c>
      <c r="Y79" s="7">
        <f t="shared" si="29"/>
        <v>0</v>
      </c>
      <c r="Z79" s="105">
        <v>38</v>
      </c>
      <c r="AA79" s="105">
        <v>37</v>
      </c>
      <c r="AB79" s="105">
        <v>0.5</v>
      </c>
      <c r="AC79" s="68">
        <f>200*(Z79+1-AA79)*AB79/Z79</f>
        <v>5.2631578947368425</v>
      </c>
      <c r="AD79" s="7">
        <f t="shared" si="30"/>
        <v>6</v>
      </c>
      <c r="AE79" s="144">
        <v>34</v>
      </c>
      <c r="AF79" s="144" t="s">
        <v>70</v>
      </c>
      <c r="AG79" s="144">
        <v>1</v>
      </c>
      <c r="AH79" s="68">
        <v>0</v>
      </c>
      <c r="AI79" s="7">
        <f t="shared" si="31"/>
        <v>0</v>
      </c>
      <c r="AJ79" s="144">
        <v>39</v>
      </c>
      <c r="AK79" s="144" t="s">
        <v>70</v>
      </c>
      <c r="AL79" s="144">
        <v>1</v>
      </c>
      <c r="AM79" s="68">
        <v>0</v>
      </c>
      <c r="AN79" s="7">
        <f t="shared" si="32"/>
        <v>0</v>
      </c>
      <c r="AO79" s="127">
        <f>LARGE(CHOOSE({1,2,3,4,5,6}, O79,T79,Y79,AD79,AI79,AN79),1)+LARGE(CHOOSE({1,2,3,4,5,6},O79,T79,Y79,AD79,AI79,AN79),2)+J79</f>
        <v>10</v>
      </c>
    </row>
    <row r="80" spans="1:41" x14ac:dyDescent="0.25">
      <c r="A80" s="22">
        <v>77</v>
      </c>
      <c r="B80" s="78" t="s">
        <v>112</v>
      </c>
      <c r="C80" s="2" t="s">
        <v>77</v>
      </c>
      <c r="D80" s="78" t="s">
        <v>9</v>
      </c>
      <c r="E80" s="2" t="s">
        <v>120</v>
      </c>
      <c r="F80" s="105">
        <v>75</v>
      </c>
      <c r="G80" s="105" t="s">
        <v>70</v>
      </c>
      <c r="H80" s="105">
        <v>0.5</v>
      </c>
      <c r="I80" s="68">
        <v>0</v>
      </c>
      <c r="J80" s="7">
        <f t="shared" si="26"/>
        <v>0</v>
      </c>
      <c r="K80" s="68">
        <v>38</v>
      </c>
      <c r="L80" s="68">
        <v>32</v>
      </c>
      <c r="M80" s="68">
        <v>0.25</v>
      </c>
      <c r="N80" s="77">
        <f>200*(K80+1-L80)*M80/K80</f>
        <v>9.2105263157894743</v>
      </c>
      <c r="O80" s="7">
        <f t="shared" si="27"/>
        <v>10</v>
      </c>
      <c r="P80" s="68">
        <v>44</v>
      </c>
      <c r="Q80" s="77" t="s">
        <v>70</v>
      </c>
      <c r="R80" s="68">
        <v>0.25</v>
      </c>
      <c r="S80" s="68">
        <v>0</v>
      </c>
      <c r="T80" s="7">
        <f t="shared" si="28"/>
        <v>0</v>
      </c>
      <c r="U80" s="69">
        <v>47</v>
      </c>
      <c r="V80" s="79" t="s">
        <v>70</v>
      </c>
      <c r="W80" s="69">
        <v>0.25</v>
      </c>
      <c r="X80" s="68">
        <v>0</v>
      </c>
      <c r="Y80" s="7">
        <f t="shared" si="29"/>
        <v>0</v>
      </c>
      <c r="Z80" s="105">
        <v>38</v>
      </c>
      <c r="AA80" s="105" t="s">
        <v>70</v>
      </c>
      <c r="AB80" s="105">
        <v>0.5</v>
      </c>
      <c r="AC80" s="68">
        <v>0</v>
      </c>
      <c r="AD80" s="7">
        <f t="shared" si="30"/>
        <v>0</v>
      </c>
      <c r="AE80" s="144">
        <v>34</v>
      </c>
      <c r="AF80" s="144" t="s">
        <v>70</v>
      </c>
      <c r="AG80" s="144">
        <v>1</v>
      </c>
      <c r="AH80" s="68">
        <v>0</v>
      </c>
      <c r="AI80" s="7">
        <f t="shared" si="31"/>
        <v>0</v>
      </c>
      <c r="AJ80" s="144">
        <v>39</v>
      </c>
      <c r="AK80" s="144" t="s">
        <v>70</v>
      </c>
      <c r="AL80" s="144">
        <v>1</v>
      </c>
      <c r="AM80" s="68">
        <v>0</v>
      </c>
      <c r="AN80" s="7">
        <f t="shared" si="32"/>
        <v>0</v>
      </c>
      <c r="AO80" s="127">
        <f>LARGE(CHOOSE({1,2,3,4,5,6}, O80,T80,Y80,AD80,AI80,AN80),1)+LARGE(CHOOSE({1,2,3,4,5,6},O80,T80,Y80,AD80,AI80,AN80),2)+J80</f>
        <v>10</v>
      </c>
    </row>
    <row r="81" spans="1:41" x14ac:dyDescent="0.25">
      <c r="A81" s="22">
        <v>78</v>
      </c>
      <c r="B81" s="2" t="s">
        <v>212</v>
      </c>
      <c r="C81" s="2" t="s">
        <v>85</v>
      </c>
      <c r="D81" s="2" t="s">
        <v>9</v>
      </c>
      <c r="E81" s="22" t="s">
        <v>267</v>
      </c>
      <c r="F81" s="105">
        <v>75</v>
      </c>
      <c r="G81" s="105">
        <v>70</v>
      </c>
      <c r="H81" s="105">
        <v>0.5</v>
      </c>
      <c r="I81" s="68">
        <f>200*(F81+1-G81)*H81/F81</f>
        <v>8</v>
      </c>
      <c r="J81" s="7">
        <f t="shared" si="26"/>
        <v>8</v>
      </c>
      <c r="K81" s="68">
        <v>38</v>
      </c>
      <c r="L81" s="77" t="s">
        <v>70</v>
      </c>
      <c r="M81" s="68">
        <v>0.25</v>
      </c>
      <c r="N81" s="68">
        <v>0</v>
      </c>
      <c r="O81" s="7">
        <f t="shared" si="27"/>
        <v>0</v>
      </c>
      <c r="P81" s="68">
        <v>44</v>
      </c>
      <c r="Q81" s="77" t="s">
        <v>70</v>
      </c>
      <c r="R81" s="68">
        <v>0.25</v>
      </c>
      <c r="S81" s="68">
        <v>0</v>
      </c>
      <c r="T81" s="7">
        <f t="shared" si="28"/>
        <v>0</v>
      </c>
      <c r="U81" s="69">
        <v>47</v>
      </c>
      <c r="V81" s="79" t="s">
        <v>70</v>
      </c>
      <c r="W81" s="69">
        <v>0.25</v>
      </c>
      <c r="X81" s="68">
        <v>0</v>
      </c>
      <c r="Y81" s="7">
        <f t="shared" si="29"/>
        <v>0</v>
      </c>
      <c r="Z81" s="105">
        <v>38</v>
      </c>
      <c r="AA81" s="105" t="s">
        <v>70</v>
      </c>
      <c r="AB81" s="105">
        <v>0.5</v>
      </c>
      <c r="AC81" s="68">
        <v>0</v>
      </c>
      <c r="AD81" s="7">
        <f t="shared" si="30"/>
        <v>0</v>
      </c>
      <c r="AE81" s="144">
        <v>34</v>
      </c>
      <c r="AF81" s="144" t="s">
        <v>70</v>
      </c>
      <c r="AG81" s="144">
        <v>1</v>
      </c>
      <c r="AH81" s="68">
        <v>0</v>
      </c>
      <c r="AI81" s="7">
        <f t="shared" si="31"/>
        <v>0</v>
      </c>
      <c r="AJ81" s="144">
        <v>39</v>
      </c>
      <c r="AK81" s="144" t="s">
        <v>70</v>
      </c>
      <c r="AL81" s="144">
        <v>1</v>
      </c>
      <c r="AM81" s="68">
        <v>0</v>
      </c>
      <c r="AN81" s="7">
        <f t="shared" si="32"/>
        <v>0</v>
      </c>
      <c r="AO81" s="127">
        <f>LARGE(CHOOSE({1,2,3,4,5,6}, O81,T81,Y81,AD81,AI81,AN81),1)+LARGE(CHOOSE({1,2,3,4,5,6},O81,T81,Y81,AD81,AI81,AN81),2)+J81</f>
        <v>8</v>
      </c>
    </row>
    <row r="82" spans="1:41" x14ac:dyDescent="0.25">
      <c r="A82" s="22">
        <v>79</v>
      </c>
      <c r="B82" s="2" t="s">
        <v>211</v>
      </c>
      <c r="C82" s="2" t="s">
        <v>80</v>
      </c>
      <c r="D82" s="2" t="s">
        <v>9</v>
      </c>
      <c r="E82" s="22" t="s">
        <v>262</v>
      </c>
      <c r="F82" s="105">
        <v>75</v>
      </c>
      <c r="G82" s="105">
        <v>71</v>
      </c>
      <c r="H82" s="105">
        <v>0.5</v>
      </c>
      <c r="I82" s="68">
        <f>200*(F82+1-G82)*H82/F82</f>
        <v>6.666666666666667</v>
      </c>
      <c r="J82" s="7">
        <f t="shared" si="26"/>
        <v>7</v>
      </c>
      <c r="K82" s="68">
        <v>38</v>
      </c>
      <c r="L82" s="77" t="s">
        <v>70</v>
      </c>
      <c r="M82" s="68">
        <v>0.25</v>
      </c>
      <c r="N82" s="68">
        <v>0</v>
      </c>
      <c r="O82" s="7">
        <f t="shared" si="27"/>
        <v>0</v>
      </c>
      <c r="P82" s="68">
        <v>44</v>
      </c>
      <c r="Q82" s="77" t="s">
        <v>70</v>
      </c>
      <c r="R82" s="68">
        <v>0.25</v>
      </c>
      <c r="S82" s="68">
        <v>0</v>
      </c>
      <c r="T82" s="7">
        <f t="shared" si="28"/>
        <v>0</v>
      </c>
      <c r="U82" s="69">
        <v>47</v>
      </c>
      <c r="V82" s="79" t="s">
        <v>70</v>
      </c>
      <c r="W82" s="69">
        <v>0.25</v>
      </c>
      <c r="X82" s="68">
        <v>0</v>
      </c>
      <c r="Y82" s="7">
        <f t="shared" si="29"/>
        <v>0</v>
      </c>
      <c r="Z82" s="105">
        <v>38</v>
      </c>
      <c r="AA82" s="105" t="s">
        <v>70</v>
      </c>
      <c r="AB82" s="105">
        <v>0.5</v>
      </c>
      <c r="AC82" s="68">
        <v>0</v>
      </c>
      <c r="AD82" s="7">
        <f t="shared" si="30"/>
        <v>0</v>
      </c>
      <c r="AE82" s="144">
        <v>34</v>
      </c>
      <c r="AF82" s="144" t="s">
        <v>70</v>
      </c>
      <c r="AG82" s="144">
        <v>1</v>
      </c>
      <c r="AH82" s="68">
        <v>0</v>
      </c>
      <c r="AI82" s="7">
        <f t="shared" si="31"/>
        <v>0</v>
      </c>
      <c r="AJ82" s="144">
        <v>39</v>
      </c>
      <c r="AK82" s="144" t="s">
        <v>70</v>
      </c>
      <c r="AL82" s="144">
        <v>1</v>
      </c>
      <c r="AM82" s="68">
        <v>0</v>
      </c>
      <c r="AN82" s="7">
        <f t="shared" si="32"/>
        <v>0</v>
      </c>
      <c r="AO82" s="127">
        <f>LARGE(CHOOSE({1,2,3,4,5,6}, O82,T82,Y82,AD82,AI82,AN82),1)+LARGE(CHOOSE({1,2,3,4,5,6},O82,T82,Y82,AD82,AI82,AN82),2)+J82</f>
        <v>7</v>
      </c>
    </row>
    <row r="83" spans="1:41" x14ac:dyDescent="0.25">
      <c r="A83" s="22">
        <v>80</v>
      </c>
      <c r="B83" s="2" t="s">
        <v>210</v>
      </c>
      <c r="C83" s="2" t="s">
        <v>80</v>
      </c>
      <c r="D83" s="2" t="s">
        <v>9</v>
      </c>
      <c r="E83" s="22" t="s">
        <v>266</v>
      </c>
      <c r="F83" s="105">
        <v>75</v>
      </c>
      <c r="G83" s="105">
        <v>72</v>
      </c>
      <c r="H83" s="105">
        <v>0.5</v>
      </c>
      <c r="I83" s="68">
        <f>200*(F83+1-G83)*H83/F83</f>
        <v>5.333333333333333</v>
      </c>
      <c r="J83" s="7">
        <f t="shared" si="26"/>
        <v>6</v>
      </c>
      <c r="K83" s="68">
        <v>38</v>
      </c>
      <c r="L83" s="77" t="s">
        <v>70</v>
      </c>
      <c r="M83" s="68">
        <v>0.25</v>
      </c>
      <c r="N83" s="68">
        <v>0</v>
      </c>
      <c r="O83" s="7">
        <f t="shared" si="27"/>
        <v>0</v>
      </c>
      <c r="P83" s="68">
        <v>44</v>
      </c>
      <c r="Q83" s="77" t="s">
        <v>70</v>
      </c>
      <c r="R83" s="68">
        <v>0.25</v>
      </c>
      <c r="S83" s="68">
        <v>0</v>
      </c>
      <c r="T83" s="7">
        <f t="shared" si="28"/>
        <v>0</v>
      </c>
      <c r="U83" s="69">
        <v>47</v>
      </c>
      <c r="V83" s="79" t="s">
        <v>70</v>
      </c>
      <c r="W83" s="69">
        <v>0.25</v>
      </c>
      <c r="X83" s="68">
        <v>0</v>
      </c>
      <c r="Y83" s="7">
        <f t="shared" si="29"/>
        <v>0</v>
      </c>
      <c r="Z83" s="105">
        <v>38</v>
      </c>
      <c r="AA83" s="105" t="s">
        <v>70</v>
      </c>
      <c r="AB83" s="105">
        <v>0.5</v>
      </c>
      <c r="AC83" s="68">
        <v>0</v>
      </c>
      <c r="AD83" s="7">
        <f t="shared" si="30"/>
        <v>0</v>
      </c>
      <c r="AE83" s="144">
        <v>34</v>
      </c>
      <c r="AF83" s="144" t="s">
        <v>70</v>
      </c>
      <c r="AG83" s="144">
        <v>1</v>
      </c>
      <c r="AH83" s="68">
        <v>0</v>
      </c>
      <c r="AI83" s="7">
        <f t="shared" si="31"/>
        <v>0</v>
      </c>
      <c r="AJ83" s="144">
        <v>39</v>
      </c>
      <c r="AK83" s="144" t="s">
        <v>70</v>
      </c>
      <c r="AL83" s="144">
        <v>1</v>
      </c>
      <c r="AM83" s="68">
        <v>0</v>
      </c>
      <c r="AN83" s="7">
        <f t="shared" si="32"/>
        <v>0</v>
      </c>
      <c r="AO83" s="127">
        <f>LARGE(CHOOSE({1,2,3,4,5,6}, O83,T83,Y83,AD83,AI83,AN83),1)+LARGE(CHOOSE({1,2,3,4,5,6},O83,T83,Y83,AD83,AI83,AN83),2)+J83</f>
        <v>6</v>
      </c>
    </row>
    <row r="84" spans="1:41" x14ac:dyDescent="0.25">
      <c r="A84" s="22">
        <v>81</v>
      </c>
      <c r="B84" s="78" t="s">
        <v>406</v>
      </c>
      <c r="C84" s="78" t="s">
        <v>82</v>
      </c>
      <c r="D84" s="78" t="s">
        <v>9</v>
      </c>
      <c r="E84" s="78" t="s">
        <v>306</v>
      </c>
      <c r="F84" s="105">
        <v>75</v>
      </c>
      <c r="G84" s="105" t="s">
        <v>70</v>
      </c>
      <c r="H84" s="105">
        <v>0.5</v>
      </c>
      <c r="I84" s="68">
        <v>0</v>
      </c>
      <c r="J84" s="7">
        <f t="shared" si="26"/>
        <v>0</v>
      </c>
      <c r="K84" s="68">
        <v>38</v>
      </c>
      <c r="L84" s="77" t="s">
        <v>70</v>
      </c>
      <c r="M84" s="68">
        <v>0.25</v>
      </c>
      <c r="N84" s="68">
        <v>0</v>
      </c>
      <c r="O84" s="7">
        <f t="shared" si="27"/>
        <v>0</v>
      </c>
      <c r="P84" s="68">
        <v>44</v>
      </c>
      <c r="Q84" s="77" t="s">
        <v>70</v>
      </c>
      <c r="R84" s="68">
        <v>0.25</v>
      </c>
      <c r="S84" s="68">
        <v>0</v>
      </c>
      <c r="T84" s="7">
        <f t="shared" si="28"/>
        <v>0</v>
      </c>
      <c r="U84" s="69">
        <v>47</v>
      </c>
      <c r="V84" s="79" t="s">
        <v>70</v>
      </c>
      <c r="W84" s="69">
        <v>0.25</v>
      </c>
      <c r="X84" s="68">
        <v>0</v>
      </c>
      <c r="Y84" s="7">
        <f t="shared" si="29"/>
        <v>0</v>
      </c>
      <c r="Z84" s="105">
        <v>38</v>
      </c>
      <c r="AA84" s="105" t="s">
        <v>70</v>
      </c>
      <c r="AB84" s="105">
        <v>0.5</v>
      </c>
      <c r="AC84" s="68">
        <v>0</v>
      </c>
      <c r="AD84" s="7">
        <f t="shared" si="30"/>
        <v>0</v>
      </c>
      <c r="AE84" s="144">
        <v>34</v>
      </c>
      <c r="AF84" s="144" t="s">
        <v>70</v>
      </c>
      <c r="AG84" s="144">
        <v>1</v>
      </c>
      <c r="AH84" s="68">
        <v>0</v>
      </c>
      <c r="AI84" s="7">
        <f t="shared" si="31"/>
        <v>0</v>
      </c>
      <c r="AJ84" s="144">
        <v>39</v>
      </c>
      <c r="AK84" s="144">
        <v>39</v>
      </c>
      <c r="AL84" s="144">
        <v>1</v>
      </c>
      <c r="AM84" s="144">
        <f>200*(AJ84+1-AK84)*AL84/AJ84</f>
        <v>5.1282051282051286</v>
      </c>
      <c r="AN84" s="7">
        <f t="shared" si="32"/>
        <v>6</v>
      </c>
      <c r="AO84" s="127">
        <f>LARGE(CHOOSE({1,2,3,4,5,6}, O84,T84,Y84,AD84,AI84,AN84),1)+LARGE(CHOOSE({1,2,3,4,5,6},O84,T84,Y84,AD84,AI84,AN84),2)+J84</f>
        <v>6</v>
      </c>
    </row>
    <row r="85" spans="1:41" x14ac:dyDescent="0.25">
      <c r="A85" s="22">
        <v>82</v>
      </c>
      <c r="B85" s="2" t="s">
        <v>90</v>
      </c>
      <c r="C85" s="2" t="s">
        <v>79</v>
      </c>
      <c r="D85" s="2" t="s">
        <v>9</v>
      </c>
      <c r="E85" s="2" t="s">
        <v>91</v>
      </c>
      <c r="F85" s="105">
        <v>75</v>
      </c>
      <c r="G85" s="105" t="s">
        <v>70</v>
      </c>
      <c r="H85" s="105">
        <v>0.5</v>
      </c>
      <c r="I85" s="68">
        <v>0</v>
      </c>
      <c r="J85" s="7">
        <f t="shared" si="26"/>
        <v>0</v>
      </c>
      <c r="K85" s="68">
        <v>38</v>
      </c>
      <c r="L85" s="77" t="s">
        <v>70</v>
      </c>
      <c r="M85" s="68">
        <v>0.25</v>
      </c>
      <c r="N85" s="68">
        <v>0</v>
      </c>
      <c r="O85" s="7">
        <f t="shared" si="27"/>
        <v>0</v>
      </c>
      <c r="P85" s="68">
        <v>44</v>
      </c>
      <c r="Q85" s="77" t="s">
        <v>70</v>
      </c>
      <c r="R85" s="68">
        <v>0.25</v>
      </c>
      <c r="S85" s="68">
        <v>0</v>
      </c>
      <c r="T85" s="7">
        <f t="shared" si="28"/>
        <v>0</v>
      </c>
      <c r="U85" s="69">
        <v>47</v>
      </c>
      <c r="V85" s="69">
        <v>45</v>
      </c>
      <c r="W85" s="69">
        <v>0.25</v>
      </c>
      <c r="X85" s="68">
        <f>200*(U85+1-V85)*W85/U85</f>
        <v>3.1914893617021276</v>
      </c>
      <c r="Y85" s="7">
        <f t="shared" si="29"/>
        <v>4</v>
      </c>
      <c r="Z85" s="105">
        <v>38</v>
      </c>
      <c r="AA85" s="105" t="s">
        <v>70</v>
      </c>
      <c r="AB85" s="105">
        <v>0.5</v>
      </c>
      <c r="AC85" s="68">
        <v>0</v>
      </c>
      <c r="AD85" s="7">
        <f t="shared" si="30"/>
        <v>0</v>
      </c>
      <c r="AE85" s="144">
        <v>34</v>
      </c>
      <c r="AF85" s="144" t="s">
        <v>70</v>
      </c>
      <c r="AG85" s="144">
        <v>1</v>
      </c>
      <c r="AH85" s="68">
        <v>0</v>
      </c>
      <c r="AI85" s="7">
        <f t="shared" si="31"/>
        <v>0</v>
      </c>
      <c r="AJ85" s="144">
        <v>39</v>
      </c>
      <c r="AK85" s="144" t="s">
        <v>70</v>
      </c>
      <c r="AL85" s="144">
        <v>1</v>
      </c>
      <c r="AM85" s="68">
        <v>0</v>
      </c>
      <c r="AN85" s="7">
        <f t="shared" si="32"/>
        <v>0</v>
      </c>
      <c r="AO85" s="127">
        <f>LARGE(CHOOSE({1,2,3,4,5,6}, O85,T85,Y85,AD85,AI85,AN85),1)+LARGE(CHOOSE({1,2,3,4,5,6},O85,T85,Y85,AD85,AI85,AN85),2)+J85</f>
        <v>4</v>
      </c>
    </row>
    <row r="86" spans="1:41" x14ac:dyDescent="0.25">
      <c r="A86" s="22">
        <v>83</v>
      </c>
      <c r="B86" s="78" t="s">
        <v>318</v>
      </c>
      <c r="C86" s="78" t="s">
        <v>85</v>
      </c>
      <c r="D86" s="78" t="s">
        <v>12</v>
      </c>
      <c r="E86" s="121" t="s">
        <v>321</v>
      </c>
      <c r="F86" s="105">
        <v>75</v>
      </c>
      <c r="G86" s="105" t="s">
        <v>70</v>
      </c>
      <c r="H86" s="105">
        <v>0.5</v>
      </c>
      <c r="I86" s="68">
        <v>0</v>
      </c>
      <c r="J86" s="7">
        <v>0</v>
      </c>
      <c r="K86" s="68">
        <v>38</v>
      </c>
      <c r="L86" s="77" t="s">
        <v>70</v>
      </c>
      <c r="M86" s="68">
        <v>0.25</v>
      </c>
      <c r="N86" s="68">
        <v>0</v>
      </c>
      <c r="O86" s="7">
        <f t="shared" si="27"/>
        <v>0</v>
      </c>
      <c r="P86" s="68">
        <v>44</v>
      </c>
      <c r="Q86" s="77" t="s">
        <v>70</v>
      </c>
      <c r="R86" s="68">
        <v>0.25</v>
      </c>
      <c r="S86" s="68">
        <v>0</v>
      </c>
      <c r="T86" s="7">
        <f t="shared" si="28"/>
        <v>0</v>
      </c>
      <c r="U86" s="69">
        <v>47</v>
      </c>
      <c r="V86" s="79" t="s">
        <v>70</v>
      </c>
      <c r="W86" s="69">
        <v>0.25</v>
      </c>
      <c r="X86" s="68">
        <v>0</v>
      </c>
      <c r="Y86" s="7">
        <f t="shared" si="29"/>
        <v>0</v>
      </c>
      <c r="Z86" s="105">
        <v>38</v>
      </c>
      <c r="AA86" s="105">
        <v>38</v>
      </c>
      <c r="AB86" s="105">
        <v>0.5</v>
      </c>
      <c r="AC86" s="68">
        <f>200*(Z86+1-AA86)*AB86/Z86</f>
        <v>2.6315789473684212</v>
      </c>
      <c r="AD86" s="7">
        <f t="shared" si="30"/>
        <v>3</v>
      </c>
      <c r="AE86" s="144">
        <v>34</v>
      </c>
      <c r="AF86" s="144" t="s">
        <v>70</v>
      </c>
      <c r="AG86" s="144">
        <v>1</v>
      </c>
      <c r="AH86" s="68">
        <v>0</v>
      </c>
      <c r="AI86" s="7">
        <f t="shared" si="31"/>
        <v>0</v>
      </c>
      <c r="AJ86" s="144">
        <v>39</v>
      </c>
      <c r="AK86" s="144" t="s">
        <v>70</v>
      </c>
      <c r="AL86" s="144">
        <v>1</v>
      </c>
      <c r="AM86" s="68">
        <v>0</v>
      </c>
      <c r="AN86" s="7">
        <f t="shared" si="32"/>
        <v>0</v>
      </c>
      <c r="AO86" s="127">
        <f>LARGE(CHOOSE({1,2,3,4,5,6}, O86,T86,Y86,AD86,AI86,AN86),1)+LARGE(CHOOSE({1,2,3,4,5,6},O86,T86,Y86,AD86,AI86,AN86),2)+J86</f>
        <v>3</v>
      </c>
    </row>
    <row r="87" spans="1:41" x14ac:dyDescent="0.25">
      <c r="A87" s="22">
        <v>84</v>
      </c>
      <c r="B87" s="2" t="s">
        <v>206</v>
      </c>
      <c r="C87" s="2" t="s">
        <v>80</v>
      </c>
      <c r="D87" s="2" t="s">
        <v>12</v>
      </c>
      <c r="E87" s="22" t="s">
        <v>265</v>
      </c>
      <c r="F87" s="105">
        <v>75</v>
      </c>
      <c r="G87" s="105">
        <v>74</v>
      </c>
      <c r="H87" s="105">
        <v>0.5</v>
      </c>
      <c r="I87" s="68">
        <f>200*(F87+1-G87)*H87/F87</f>
        <v>2.6666666666666665</v>
      </c>
      <c r="J87" s="7">
        <f>ROUNDUP(I87,0)</f>
        <v>3</v>
      </c>
      <c r="K87" s="68">
        <v>38</v>
      </c>
      <c r="L87" s="77" t="s">
        <v>70</v>
      </c>
      <c r="M87" s="68">
        <v>0.25</v>
      </c>
      <c r="N87" s="68">
        <v>0</v>
      </c>
      <c r="O87" s="7">
        <f t="shared" si="27"/>
        <v>0</v>
      </c>
      <c r="P87" s="68">
        <v>44</v>
      </c>
      <c r="Q87" s="77" t="s">
        <v>70</v>
      </c>
      <c r="R87" s="68">
        <v>0.25</v>
      </c>
      <c r="S87" s="68">
        <v>0</v>
      </c>
      <c r="T87" s="7">
        <f t="shared" si="28"/>
        <v>0</v>
      </c>
      <c r="U87" s="69">
        <v>47</v>
      </c>
      <c r="V87" s="79" t="s">
        <v>70</v>
      </c>
      <c r="W87" s="69">
        <v>0.25</v>
      </c>
      <c r="X87" s="68">
        <v>0</v>
      </c>
      <c r="Y87" s="7">
        <f t="shared" si="29"/>
        <v>0</v>
      </c>
      <c r="Z87" s="105">
        <v>38</v>
      </c>
      <c r="AA87" s="105" t="s">
        <v>70</v>
      </c>
      <c r="AB87" s="105">
        <v>0.5</v>
      </c>
      <c r="AC87" s="68">
        <v>0</v>
      </c>
      <c r="AD87" s="7">
        <f t="shared" si="30"/>
        <v>0</v>
      </c>
      <c r="AE87" s="144">
        <v>34</v>
      </c>
      <c r="AF87" s="144" t="s">
        <v>70</v>
      </c>
      <c r="AG87" s="144">
        <v>1</v>
      </c>
      <c r="AH87" s="68">
        <v>0</v>
      </c>
      <c r="AI87" s="7">
        <f t="shared" si="31"/>
        <v>0</v>
      </c>
      <c r="AJ87" s="144">
        <v>39</v>
      </c>
      <c r="AK87" s="144" t="s">
        <v>70</v>
      </c>
      <c r="AL87" s="144">
        <v>1</v>
      </c>
      <c r="AM87" s="68">
        <v>0</v>
      </c>
      <c r="AN87" s="7">
        <f t="shared" si="32"/>
        <v>0</v>
      </c>
      <c r="AO87" s="127">
        <f>LARGE(CHOOSE({1,2,3,4,5,6}, O87,T87,Y87,AD87,AI87,AN87),1)+LARGE(CHOOSE({1,2,3,4,5,6},O87,T87,Y87,AD87,AI87,AN87),2)+J87</f>
        <v>3</v>
      </c>
    </row>
    <row r="88" spans="1:41" x14ac:dyDescent="0.25">
      <c r="A88" s="22">
        <v>85</v>
      </c>
      <c r="B88" s="2" t="s">
        <v>207</v>
      </c>
      <c r="C88" s="2" t="s">
        <v>101</v>
      </c>
      <c r="D88" s="2" t="s">
        <v>9</v>
      </c>
      <c r="E88" s="22" t="s">
        <v>264</v>
      </c>
      <c r="F88" s="105">
        <v>75</v>
      </c>
      <c r="G88" s="105">
        <v>74</v>
      </c>
      <c r="H88" s="105">
        <v>0.5</v>
      </c>
      <c r="I88" s="68">
        <f>200*(F88+1-G88)*H88/F88</f>
        <v>2.6666666666666665</v>
      </c>
      <c r="J88" s="7">
        <f>ROUNDUP(I88,0)</f>
        <v>3</v>
      </c>
      <c r="K88" s="68">
        <v>38</v>
      </c>
      <c r="L88" s="77" t="s">
        <v>70</v>
      </c>
      <c r="M88" s="68">
        <v>0.25</v>
      </c>
      <c r="N88" s="68">
        <v>0</v>
      </c>
      <c r="O88" s="7">
        <f t="shared" si="27"/>
        <v>0</v>
      </c>
      <c r="P88" s="68">
        <v>44</v>
      </c>
      <c r="Q88" s="77" t="s">
        <v>70</v>
      </c>
      <c r="R88" s="68">
        <v>0.25</v>
      </c>
      <c r="S88" s="68">
        <v>0</v>
      </c>
      <c r="T88" s="7">
        <f t="shared" si="28"/>
        <v>0</v>
      </c>
      <c r="U88" s="69">
        <v>47</v>
      </c>
      <c r="V88" s="79" t="s">
        <v>70</v>
      </c>
      <c r="W88" s="69">
        <v>0.25</v>
      </c>
      <c r="X88" s="68">
        <v>0</v>
      </c>
      <c r="Y88" s="7">
        <f t="shared" si="29"/>
        <v>0</v>
      </c>
      <c r="Z88" s="105">
        <v>38</v>
      </c>
      <c r="AA88" s="105" t="s">
        <v>70</v>
      </c>
      <c r="AB88" s="105">
        <v>0.5</v>
      </c>
      <c r="AC88" s="68">
        <v>0</v>
      </c>
      <c r="AD88" s="7">
        <f t="shared" si="30"/>
        <v>0</v>
      </c>
      <c r="AE88" s="144">
        <v>34</v>
      </c>
      <c r="AF88" s="144" t="s">
        <v>70</v>
      </c>
      <c r="AG88" s="144">
        <v>1</v>
      </c>
      <c r="AH88" s="68">
        <v>0</v>
      </c>
      <c r="AI88" s="7">
        <f t="shared" si="31"/>
        <v>0</v>
      </c>
      <c r="AJ88" s="144">
        <v>39</v>
      </c>
      <c r="AK88" s="144" t="s">
        <v>70</v>
      </c>
      <c r="AL88" s="144">
        <v>1</v>
      </c>
      <c r="AM88" s="68">
        <v>0</v>
      </c>
      <c r="AN88" s="7">
        <f t="shared" si="32"/>
        <v>0</v>
      </c>
      <c r="AO88" s="127">
        <f>LARGE(CHOOSE({1,2,3,4,5,6}, O88,T88,Y88,AD88,AI88,AN88),1)+LARGE(CHOOSE({1,2,3,4,5,6},O88,T88,Y88,AD88,AI88,AN88),2)+J88</f>
        <v>3</v>
      </c>
    </row>
    <row r="89" spans="1:41" x14ac:dyDescent="0.25">
      <c r="A89" s="22">
        <v>86</v>
      </c>
      <c r="B89" s="78" t="s">
        <v>153</v>
      </c>
      <c r="C89" s="2" t="s">
        <v>76</v>
      </c>
      <c r="D89" s="2" t="s">
        <v>12</v>
      </c>
      <c r="E89" s="78" t="s">
        <v>154</v>
      </c>
      <c r="F89" s="105">
        <v>75</v>
      </c>
      <c r="G89" s="105" t="s">
        <v>70</v>
      </c>
      <c r="H89" s="105">
        <v>0.5</v>
      </c>
      <c r="I89" s="68">
        <v>0</v>
      </c>
      <c r="J89" s="7">
        <f>ROUNDUP(I89,0)</f>
        <v>0</v>
      </c>
      <c r="K89" s="68">
        <v>38</v>
      </c>
      <c r="L89" s="68">
        <v>37</v>
      </c>
      <c r="M89" s="68">
        <v>0.25</v>
      </c>
      <c r="N89" s="77">
        <f>200*(K89+1-L89)*M89/K89</f>
        <v>2.6315789473684212</v>
      </c>
      <c r="O89" s="7">
        <f t="shared" si="27"/>
        <v>3</v>
      </c>
      <c r="P89" s="68">
        <v>44</v>
      </c>
      <c r="Q89" s="77" t="s">
        <v>70</v>
      </c>
      <c r="R89" s="68">
        <v>0.25</v>
      </c>
      <c r="S89" s="68">
        <v>0</v>
      </c>
      <c r="T89" s="7">
        <f t="shared" si="28"/>
        <v>0</v>
      </c>
      <c r="U89" s="69">
        <v>47</v>
      </c>
      <c r="V89" s="79" t="s">
        <v>70</v>
      </c>
      <c r="W89" s="69">
        <v>0.25</v>
      </c>
      <c r="X89" s="68">
        <v>0</v>
      </c>
      <c r="Y89" s="7">
        <f t="shared" si="29"/>
        <v>0</v>
      </c>
      <c r="Z89" s="105">
        <v>38</v>
      </c>
      <c r="AA89" s="105" t="s">
        <v>70</v>
      </c>
      <c r="AB89" s="105">
        <v>0.5</v>
      </c>
      <c r="AC89" s="68">
        <v>0</v>
      </c>
      <c r="AD89" s="7">
        <f t="shared" si="30"/>
        <v>0</v>
      </c>
      <c r="AE89" s="144">
        <v>34</v>
      </c>
      <c r="AF89" s="144" t="s">
        <v>70</v>
      </c>
      <c r="AG89" s="144">
        <v>1</v>
      </c>
      <c r="AH89" s="68">
        <v>0</v>
      </c>
      <c r="AI89" s="7">
        <f t="shared" si="31"/>
        <v>0</v>
      </c>
      <c r="AJ89" s="144">
        <v>39</v>
      </c>
      <c r="AK89" s="144" t="s">
        <v>70</v>
      </c>
      <c r="AL89" s="144">
        <v>1</v>
      </c>
      <c r="AM89" s="68">
        <v>0</v>
      </c>
      <c r="AN89" s="7">
        <f t="shared" si="32"/>
        <v>0</v>
      </c>
      <c r="AO89" s="127">
        <f>LARGE(CHOOSE({1,2,3,4,5,6}, O89,T89,Y89,AD89,AI89,AN89),1)+LARGE(CHOOSE({1,2,3,4,5,6},O89,T89,Y89,AD89,AI89,AN89),2)+J89</f>
        <v>3</v>
      </c>
    </row>
    <row r="90" spans="1:41" x14ac:dyDescent="0.25">
      <c r="F90" s="15"/>
      <c r="G90" s="15"/>
      <c r="H90" s="15"/>
      <c r="I90" s="15"/>
      <c r="J90" s="15"/>
      <c r="P90" s="26"/>
      <c r="Q90" s="26"/>
      <c r="R90" s="26"/>
      <c r="S90" s="26"/>
      <c r="T90" s="46"/>
      <c r="U90" s="14"/>
      <c r="V90" s="14"/>
      <c r="W90" s="14"/>
      <c r="X90" s="14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</row>
    <row r="91" spans="1:41" x14ac:dyDescent="0.25">
      <c r="F91" s="15"/>
      <c r="G91" s="15"/>
      <c r="H91" s="15"/>
      <c r="I91" s="15"/>
      <c r="J91" s="15"/>
      <c r="P91" s="26"/>
      <c r="Q91" s="26"/>
      <c r="R91" s="26"/>
      <c r="S91" s="26"/>
      <c r="T91" s="46"/>
      <c r="U91" s="14"/>
      <c r="V91" s="14"/>
      <c r="W91" s="14"/>
      <c r="X91" s="14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</row>
    <row r="92" spans="1:41" x14ac:dyDescent="0.25">
      <c r="F92" s="15"/>
      <c r="G92" s="15"/>
      <c r="H92" s="15"/>
      <c r="I92" s="15"/>
      <c r="J92" s="15"/>
      <c r="P92" s="26"/>
      <c r="Q92" s="26"/>
      <c r="R92" s="26"/>
      <c r="S92" s="26"/>
      <c r="T92" s="46"/>
      <c r="U92" s="14"/>
      <c r="V92" s="14"/>
      <c r="W92" s="14"/>
      <c r="X92" s="14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</row>
    <row r="93" spans="1:41" x14ac:dyDescent="0.25">
      <c r="F93" s="15"/>
      <c r="G93" s="15"/>
      <c r="H93" s="15"/>
      <c r="I93" s="15"/>
      <c r="J93" s="15"/>
      <c r="P93" s="26"/>
      <c r="Q93" s="26"/>
      <c r="R93" s="26"/>
      <c r="S93" s="26"/>
      <c r="T93" s="46"/>
      <c r="U93" s="14"/>
      <c r="V93" s="14"/>
      <c r="W93" s="14"/>
      <c r="X93" s="14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</row>
    <row r="94" spans="1:41" x14ac:dyDescent="0.25">
      <c r="F94" s="15"/>
      <c r="G94" s="15"/>
      <c r="H94" s="15"/>
      <c r="I94" s="15"/>
      <c r="J94" s="15"/>
      <c r="P94" s="26"/>
      <c r="Q94" s="26"/>
      <c r="R94" s="26"/>
      <c r="S94" s="26"/>
      <c r="T94" s="46"/>
      <c r="U94" s="14"/>
      <c r="V94" s="14"/>
      <c r="W94" s="14"/>
      <c r="X94" s="14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</row>
    <row r="95" spans="1:41" x14ac:dyDescent="0.25">
      <c r="F95" s="15"/>
      <c r="G95" s="15"/>
      <c r="H95" s="15"/>
      <c r="I95" s="15"/>
      <c r="J95" s="15"/>
      <c r="P95" s="26"/>
      <c r="Q95" s="26"/>
      <c r="R95" s="26"/>
      <c r="S95" s="26"/>
      <c r="T95" s="46"/>
      <c r="U95" s="14"/>
      <c r="V95" s="14"/>
      <c r="W95" s="14"/>
      <c r="X95" s="14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</row>
    <row r="96" spans="1:41" x14ac:dyDescent="0.25">
      <c r="F96" s="15"/>
      <c r="G96" s="15"/>
      <c r="H96" s="15"/>
      <c r="I96" s="15"/>
      <c r="J96" s="15"/>
      <c r="P96" s="26"/>
      <c r="Q96" s="26"/>
      <c r="R96" s="26"/>
      <c r="S96" s="26"/>
      <c r="T96" s="46"/>
      <c r="U96" s="14"/>
      <c r="V96" s="14"/>
      <c r="W96" s="14"/>
      <c r="X96" s="14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</row>
    <row r="97" spans="6:40" x14ac:dyDescent="0.25">
      <c r="F97" s="15"/>
      <c r="G97" s="15"/>
      <c r="H97" s="15"/>
      <c r="I97" s="15"/>
      <c r="J97" s="15"/>
      <c r="P97" s="26"/>
      <c r="Q97" s="26"/>
      <c r="R97" s="26"/>
      <c r="S97" s="26"/>
      <c r="T97" s="46"/>
      <c r="U97" s="14"/>
      <c r="V97" s="14"/>
      <c r="W97" s="14"/>
      <c r="X97" s="14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</row>
    <row r="98" spans="6:40" x14ac:dyDescent="0.25">
      <c r="F98" s="15"/>
      <c r="G98" s="15"/>
      <c r="H98" s="15"/>
      <c r="I98" s="15"/>
      <c r="J98" s="15"/>
      <c r="P98" s="26"/>
      <c r="Q98" s="26"/>
      <c r="R98" s="26"/>
      <c r="S98" s="26"/>
      <c r="T98" s="46"/>
      <c r="U98" s="14"/>
      <c r="V98" s="14"/>
      <c r="W98" s="14"/>
      <c r="X98" s="14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</row>
    <row r="99" spans="6:40" x14ac:dyDescent="0.25">
      <c r="F99" s="15"/>
      <c r="G99" s="15"/>
      <c r="H99" s="15"/>
      <c r="I99" s="15"/>
      <c r="J99" s="15"/>
      <c r="P99" s="26"/>
      <c r="Q99" s="26"/>
      <c r="R99" s="26"/>
      <c r="S99" s="26"/>
      <c r="T99" s="46"/>
      <c r="U99" s="14"/>
      <c r="V99" s="14"/>
      <c r="W99" s="14"/>
      <c r="X99" s="14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</row>
    <row r="100" spans="6:40" x14ac:dyDescent="0.25">
      <c r="F100" s="15"/>
      <c r="G100" s="15"/>
      <c r="H100" s="15"/>
      <c r="I100" s="15"/>
      <c r="J100" s="15"/>
      <c r="P100" s="26"/>
      <c r="Q100" s="26"/>
      <c r="R100" s="26"/>
      <c r="S100" s="26"/>
      <c r="T100" s="46"/>
      <c r="U100" s="14"/>
      <c r="V100" s="14"/>
      <c r="W100" s="14"/>
      <c r="X100" s="14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</row>
    <row r="101" spans="6:40" x14ac:dyDescent="0.25">
      <c r="F101" s="15"/>
      <c r="G101" s="15"/>
      <c r="H101" s="15"/>
      <c r="I101" s="15"/>
      <c r="J101" s="15"/>
      <c r="P101" s="26"/>
      <c r="Q101" s="26"/>
      <c r="R101" s="26"/>
      <c r="S101" s="26"/>
      <c r="T101" s="46"/>
      <c r="U101" s="14"/>
      <c r="V101" s="14"/>
      <c r="W101" s="14"/>
      <c r="X101" s="14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</row>
    <row r="102" spans="6:40" x14ac:dyDescent="0.25">
      <c r="F102" s="15"/>
      <c r="G102" s="15"/>
      <c r="H102" s="15"/>
      <c r="I102" s="15"/>
      <c r="J102" s="15"/>
      <c r="P102" s="26"/>
      <c r="Q102" s="26"/>
      <c r="R102" s="26"/>
      <c r="S102" s="26"/>
      <c r="T102" s="46"/>
      <c r="U102" s="14"/>
      <c r="V102" s="14"/>
      <c r="W102" s="14"/>
      <c r="X102" s="14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</row>
    <row r="103" spans="6:40" x14ac:dyDescent="0.25">
      <c r="F103" s="15"/>
      <c r="G103" s="15"/>
      <c r="H103" s="15"/>
      <c r="I103" s="15"/>
      <c r="J103" s="15"/>
      <c r="P103" s="26"/>
      <c r="Q103" s="26"/>
      <c r="R103" s="26"/>
      <c r="S103" s="26"/>
      <c r="T103" s="46"/>
      <c r="U103" s="14"/>
      <c r="V103" s="14"/>
      <c r="W103" s="14"/>
      <c r="X103" s="14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</row>
    <row r="104" spans="6:40" x14ac:dyDescent="0.25">
      <c r="F104" s="15"/>
      <c r="G104" s="15"/>
      <c r="H104" s="15"/>
      <c r="I104" s="15"/>
      <c r="J104" s="15"/>
      <c r="P104" s="26"/>
      <c r="Q104" s="26"/>
      <c r="R104" s="26"/>
      <c r="S104" s="26"/>
      <c r="T104" s="46"/>
      <c r="U104" s="14"/>
      <c r="V104" s="14"/>
      <c r="W104" s="14"/>
      <c r="X104" s="14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</row>
    <row r="105" spans="6:40" x14ac:dyDescent="0.25">
      <c r="F105" s="15"/>
      <c r="G105" s="15"/>
      <c r="H105" s="15"/>
      <c r="I105" s="15"/>
      <c r="J105" s="15"/>
      <c r="P105" s="26"/>
      <c r="Q105" s="26"/>
      <c r="R105" s="26"/>
      <c r="S105" s="26"/>
      <c r="T105" s="46"/>
      <c r="U105" s="14"/>
      <c r="V105" s="14"/>
      <c r="W105" s="14"/>
      <c r="X105" s="14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</row>
    <row r="106" spans="6:40" x14ac:dyDescent="0.25">
      <c r="F106" s="15"/>
      <c r="G106" s="15"/>
      <c r="H106" s="15"/>
      <c r="I106" s="15"/>
      <c r="J106" s="15"/>
      <c r="P106" s="26"/>
      <c r="Q106" s="26"/>
      <c r="R106" s="26"/>
      <c r="S106" s="26"/>
      <c r="T106" s="46"/>
      <c r="U106" s="14"/>
      <c r="V106" s="14"/>
      <c r="W106" s="14"/>
      <c r="X106" s="14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</row>
    <row r="107" spans="6:40" x14ac:dyDescent="0.25">
      <c r="F107" s="15"/>
      <c r="G107" s="15"/>
      <c r="H107" s="15"/>
      <c r="I107" s="15"/>
      <c r="J107" s="15"/>
      <c r="P107" s="26"/>
      <c r="Q107" s="26"/>
      <c r="R107" s="26"/>
      <c r="S107" s="26"/>
      <c r="T107" s="46"/>
      <c r="U107" s="14"/>
      <c r="V107" s="14"/>
      <c r="W107" s="14"/>
      <c r="X107" s="14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</row>
    <row r="108" spans="6:40" x14ac:dyDescent="0.25">
      <c r="F108" s="15"/>
      <c r="G108" s="15"/>
      <c r="H108" s="15"/>
      <c r="I108" s="15"/>
      <c r="J108" s="15"/>
      <c r="P108" s="26"/>
      <c r="Q108" s="26"/>
      <c r="R108" s="26"/>
      <c r="S108" s="26"/>
      <c r="T108" s="46"/>
      <c r="U108" s="14"/>
      <c r="V108" s="14"/>
      <c r="W108" s="14"/>
      <c r="X108" s="14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</row>
    <row r="109" spans="6:40" x14ac:dyDescent="0.25">
      <c r="F109" s="15"/>
      <c r="G109" s="15"/>
      <c r="H109" s="15"/>
      <c r="I109" s="15"/>
      <c r="J109" s="15"/>
      <c r="P109" s="26"/>
      <c r="Q109" s="26"/>
      <c r="R109" s="26"/>
      <c r="S109" s="26"/>
      <c r="T109" s="46"/>
      <c r="U109" s="14"/>
      <c r="V109" s="14"/>
      <c r="W109" s="14"/>
      <c r="X109" s="14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</row>
    <row r="110" spans="6:40" x14ac:dyDescent="0.25">
      <c r="F110" s="15"/>
      <c r="G110" s="15"/>
      <c r="H110" s="15"/>
      <c r="I110" s="15"/>
      <c r="J110" s="15"/>
      <c r="P110" s="26"/>
      <c r="Q110" s="26"/>
      <c r="R110" s="26"/>
      <c r="S110" s="26"/>
      <c r="T110" s="46"/>
      <c r="U110" s="14"/>
      <c r="V110" s="14"/>
      <c r="W110" s="14"/>
      <c r="X110" s="14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</row>
    <row r="111" spans="6:40" x14ac:dyDescent="0.25">
      <c r="F111" s="15"/>
      <c r="G111" s="15"/>
      <c r="H111" s="15"/>
      <c r="I111" s="15"/>
      <c r="J111" s="15"/>
      <c r="P111" s="26"/>
      <c r="Q111" s="26"/>
      <c r="R111" s="26"/>
      <c r="S111" s="26"/>
      <c r="T111" s="46"/>
      <c r="U111" s="14"/>
      <c r="V111" s="14"/>
      <c r="W111" s="14"/>
      <c r="X111" s="14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</row>
    <row r="112" spans="6:40" x14ac:dyDescent="0.25">
      <c r="F112" s="15"/>
      <c r="G112" s="15"/>
      <c r="H112" s="15"/>
      <c r="I112" s="15"/>
      <c r="J112" s="15"/>
      <c r="P112" s="26"/>
      <c r="Q112" s="26"/>
      <c r="R112" s="26"/>
      <c r="S112" s="26"/>
      <c r="T112" s="46"/>
      <c r="U112" s="14"/>
      <c r="V112" s="14"/>
      <c r="W112" s="14"/>
      <c r="X112" s="14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</row>
    <row r="113" spans="6:40" x14ac:dyDescent="0.25">
      <c r="F113" s="15"/>
      <c r="G113" s="15"/>
      <c r="H113" s="15"/>
      <c r="I113" s="15"/>
      <c r="J113" s="15"/>
      <c r="P113" s="26"/>
      <c r="Q113" s="26"/>
      <c r="R113" s="26"/>
      <c r="S113" s="26"/>
      <c r="T113" s="46"/>
      <c r="U113" s="14"/>
      <c r="V113" s="14"/>
      <c r="W113" s="14"/>
      <c r="X113" s="14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</row>
    <row r="114" spans="6:40" x14ac:dyDescent="0.25">
      <c r="F114" s="15"/>
      <c r="G114" s="15"/>
      <c r="H114" s="15"/>
      <c r="I114" s="15"/>
      <c r="J114" s="15"/>
      <c r="P114" s="26"/>
      <c r="Q114" s="26"/>
      <c r="R114" s="26"/>
      <c r="S114" s="26"/>
      <c r="T114" s="46"/>
      <c r="U114" s="14"/>
      <c r="V114" s="14"/>
      <c r="W114" s="14"/>
      <c r="X114" s="14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</row>
    <row r="115" spans="6:40" x14ac:dyDescent="0.25">
      <c r="F115" s="15"/>
      <c r="G115" s="15"/>
      <c r="H115" s="15"/>
      <c r="I115" s="15"/>
      <c r="J115" s="15"/>
      <c r="P115" s="26"/>
      <c r="Q115" s="26"/>
      <c r="R115" s="26"/>
      <c r="S115" s="26"/>
      <c r="T115" s="46"/>
      <c r="U115" s="14"/>
      <c r="V115" s="14"/>
      <c r="W115" s="14"/>
      <c r="X115" s="14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</row>
    <row r="116" spans="6:40" x14ac:dyDescent="0.25">
      <c r="F116" s="15"/>
      <c r="G116" s="15"/>
      <c r="H116" s="15"/>
      <c r="I116" s="15"/>
      <c r="J116" s="15"/>
      <c r="P116" s="26"/>
      <c r="Q116" s="26"/>
      <c r="R116" s="26"/>
      <c r="S116" s="26"/>
      <c r="T116" s="46"/>
      <c r="U116" s="14"/>
      <c r="V116" s="14"/>
      <c r="W116" s="14"/>
      <c r="X116" s="14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</row>
    <row r="117" spans="6:40" x14ac:dyDescent="0.25">
      <c r="F117" s="15"/>
      <c r="G117" s="15"/>
      <c r="H117" s="15"/>
      <c r="I117" s="15"/>
      <c r="J117" s="15"/>
      <c r="P117" s="26"/>
      <c r="Q117" s="26"/>
      <c r="R117" s="26"/>
      <c r="S117" s="26"/>
      <c r="T117" s="46"/>
      <c r="U117" s="14"/>
      <c r="V117" s="14"/>
      <c r="W117" s="14"/>
      <c r="X117" s="14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</row>
    <row r="118" spans="6:40" x14ac:dyDescent="0.25">
      <c r="F118" s="15"/>
      <c r="G118" s="15"/>
      <c r="H118" s="15"/>
      <c r="I118" s="15"/>
      <c r="J118" s="15"/>
      <c r="P118" s="26"/>
      <c r="Q118" s="26"/>
      <c r="R118" s="26"/>
      <c r="S118" s="26"/>
      <c r="T118" s="46"/>
      <c r="U118" s="14"/>
      <c r="V118" s="14"/>
      <c r="W118" s="14"/>
      <c r="X118" s="14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</row>
    <row r="119" spans="6:40" x14ac:dyDescent="0.25">
      <c r="F119" s="15"/>
      <c r="G119" s="15"/>
      <c r="H119" s="15"/>
      <c r="I119" s="15"/>
      <c r="J119" s="15"/>
      <c r="P119" s="26"/>
      <c r="Q119" s="26"/>
      <c r="R119" s="26"/>
      <c r="S119" s="26"/>
      <c r="T119" s="46"/>
      <c r="U119" s="14"/>
      <c r="V119" s="14"/>
      <c r="W119" s="14"/>
      <c r="X119" s="14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</row>
  </sheetData>
  <autoFilter ref="A3:AO89">
    <sortState ref="A5:AO90">
      <sortCondition descending="1" ref="AO3:AO90"/>
    </sortState>
  </autoFilter>
  <sortState ref="A4:A79">
    <sortCondition ref="A4"/>
  </sortState>
  <mergeCells count="14">
    <mergeCell ref="BO1:CN1"/>
    <mergeCell ref="E2:E3"/>
    <mergeCell ref="D2:D3"/>
    <mergeCell ref="C2:C3"/>
    <mergeCell ref="U2:Y2"/>
    <mergeCell ref="F2:J2"/>
    <mergeCell ref="B2:B3"/>
    <mergeCell ref="A2:A3"/>
    <mergeCell ref="K2:O2"/>
    <mergeCell ref="P2:T2"/>
    <mergeCell ref="AO2:AO3"/>
    <mergeCell ref="Z2:AD2"/>
    <mergeCell ref="AJ2:AN2"/>
    <mergeCell ref="AE2:AI2"/>
  </mergeCells>
  <pageMargins left="0.7" right="0.7" top="0.75" bottom="0.75" header="0.3" footer="0.3"/>
  <pageSetup paperSize="9" scale="55" orientation="landscape" r:id="rId1"/>
  <colBreaks count="1" manualBreakCount="1">
    <brk id="48" max="78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37"/>
  <sheetViews>
    <sheetView view="pageBreakPreview" zoomScale="115" zoomScaleNormal="100" zoomScaleSheetLayoutView="115" workbookViewId="0">
      <pane xSplit="17" ySplit="3" topLeftCell="R4" activePane="bottomRight" state="frozen"/>
      <selection pane="topRight" activeCell="H1" sqref="H1"/>
      <selection pane="bottomLeft" activeCell="A4" sqref="A4"/>
      <selection pane="bottomRight" activeCell="B11" sqref="B11"/>
    </sheetView>
  </sheetViews>
  <sheetFormatPr defaultRowHeight="15" x14ac:dyDescent="0.25"/>
  <cols>
    <col min="1" max="1" width="5.85546875" style="29" customWidth="1"/>
    <col min="2" max="2" width="24.140625" style="29" customWidth="1"/>
    <col min="3" max="3" width="10.28515625" style="29" customWidth="1"/>
    <col min="4" max="4" width="16.140625" style="29" customWidth="1"/>
    <col min="5" max="5" width="13.85546875" style="29" customWidth="1"/>
    <col min="6" max="6" width="6.7109375" style="58" customWidth="1"/>
    <col min="7" max="7" width="13.7109375" style="58" customWidth="1"/>
    <col min="8" max="8" width="11.85546875" style="58" customWidth="1"/>
    <col min="9" max="9" width="7.42578125" style="58" customWidth="1"/>
    <col min="10" max="10" width="9.140625" style="29" customWidth="1"/>
    <col min="11" max="11" width="13.7109375" style="29" customWidth="1"/>
    <col min="12" max="12" width="7.42578125" style="29" customWidth="1"/>
    <col min="13" max="13" width="8.5703125" style="29" customWidth="1"/>
    <col min="14" max="15" width="13.7109375" style="29" customWidth="1"/>
    <col min="16" max="16" width="9.28515625" style="25" customWidth="1"/>
    <col min="17" max="17" width="9" style="25" customWidth="1"/>
    <col min="18" max="18" width="11.85546875" style="25" customWidth="1"/>
    <col min="19" max="19" width="7.85546875" style="53" customWidth="1"/>
    <col min="20" max="20" width="11.7109375" style="25" customWidth="1"/>
    <col min="21" max="21" width="9.28515625" style="25" customWidth="1"/>
    <col min="22" max="22" width="8.85546875" style="25" customWidth="1"/>
    <col min="23" max="23" width="6.42578125" style="25" customWidth="1"/>
    <col min="24" max="24" width="8.5703125" style="53" customWidth="1"/>
    <col min="25" max="35" width="10.28515625" style="59" customWidth="1"/>
    <col min="36" max="36" width="9.28515625" style="38" customWidth="1"/>
    <col min="37" max="37" width="9" style="38" customWidth="1"/>
    <col min="38" max="38" width="7.140625" style="38" customWidth="1"/>
    <col min="39" max="39" width="9.28515625" style="56" customWidth="1"/>
    <col min="40" max="40" width="9.28515625" style="58" customWidth="1"/>
    <col min="41" max="16384" width="9.140625" style="29"/>
  </cols>
  <sheetData>
    <row r="1" spans="1:41" ht="21" x14ac:dyDescent="0.25">
      <c r="A1" s="158" t="s">
        <v>61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</row>
    <row r="2" spans="1:41" ht="81.75" customHeight="1" x14ac:dyDescent="0.25">
      <c r="A2" s="124" t="s">
        <v>0</v>
      </c>
      <c r="B2" s="124" t="s">
        <v>1</v>
      </c>
      <c r="C2" s="124" t="s">
        <v>8</v>
      </c>
      <c r="D2" s="124" t="s">
        <v>87</v>
      </c>
      <c r="E2" s="124" t="s">
        <v>2</v>
      </c>
      <c r="F2" s="162" t="s">
        <v>268</v>
      </c>
      <c r="G2" s="162"/>
      <c r="H2" s="162"/>
      <c r="I2" s="162"/>
      <c r="J2" s="162"/>
      <c r="K2" s="159" t="s">
        <v>310</v>
      </c>
      <c r="L2" s="160"/>
      <c r="M2" s="160"/>
      <c r="N2" s="160"/>
      <c r="O2" s="161"/>
      <c r="P2" s="159" t="s">
        <v>299</v>
      </c>
      <c r="Q2" s="160"/>
      <c r="R2" s="160"/>
      <c r="S2" s="160"/>
      <c r="T2" s="161"/>
      <c r="U2" s="159" t="s">
        <v>159</v>
      </c>
      <c r="V2" s="160"/>
      <c r="W2" s="160"/>
      <c r="X2" s="160"/>
      <c r="Y2" s="161"/>
      <c r="Z2" s="159" t="s">
        <v>312</v>
      </c>
      <c r="AA2" s="160"/>
      <c r="AB2" s="160"/>
      <c r="AC2" s="160"/>
      <c r="AD2" s="161"/>
      <c r="AE2" s="159" t="s">
        <v>330</v>
      </c>
      <c r="AF2" s="160"/>
      <c r="AG2" s="160"/>
      <c r="AH2" s="160"/>
      <c r="AI2" s="161"/>
      <c r="AJ2" s="159" t="s">
        <v>386</v>
      </c>
      <c r="AK2" s="160"/>
      <c r="AL2" s="160"/>
      <c r="AM2" s="160"/>
      <c r="AN2" s="161"/>
    </row>
    <row r="3" spans="1:41" s="19" customFormat="1" ht="88.5" customHeight="1" x14ac:dyDescent="0.25">
      <c r="A3" s="125"/>
      <c r="B3" s="125"/>
      <c r="C3" s="125"/>
      <c r="D3" s="125"/>
      <c r="E3" s="125"/>
      <c r="F3" s="63" t="s">
        <v>199</v>
      </c>
      <c r="G3" s="63" t="s">
        <v>200</v>
      </c>
      <c r="H3" s="63" t="s">
        <v>201</v>
      </c>
      <c r="I3" s="76" t="s">
        <v>99</v>
      </c>
      <c r="J3" s="60" t="s">
        <v>202</v>
      </c>
      <c r="K3" s="12" t="s">
        <v>199</v>
      </c>
      <c r="L3" s="12" t="s">
        <v>200</v>
      </c>
      <c r="M3" s="12" t="s">
        <v>201</v>
      </c>
      <c r="N3" s="112" t="s">
        <v>99</v>
      </c>
      <c r="O3" s="61" t="s">
        <v>202</v>
      </c>
      <c r="P3" s="12" t="s">
        <v>199</v>
      </c>
      <c r="Q3" s="12" t="s">
        <v>200</v>
      </c>
      <c r="R3" s="12" t="s">
        <v>201</v>
      </c>
      <c r="S3" s="112" t="s">
        <v>99</v>
      </c>
      <c r="T3" s="61" t="s">
        <v>202</v>
      </c>
      <c r="U3" s="12" t="s">
        <v>199</v>
      </c>
      <c r="V3" s="12" t="s">
        <v>200</v>
      </c>
      <c r="W3" s="12" t="s">
        <v>201</v>
      </c>
      <c r="X3" s="112" t="s">
        <v>99</v>
      </c>
      <c r="Y3" s="60" t="s">
        <v>202</v>
      </c>
      <c r="Z3" s="12" t="s">
        <v>199</v>
      </c>
      <c r="AA3" s="12" t="s">
        <v>200</v>
      </c>
      <c r="AB3" s="12" t="s">
        <v>201</v>
      </c>
      <c r="AC3" s="112" t="s">
        <v>99</v>
      </c>
      <c r="AD3" s="62" t="s">
        <v>202</v>
      </c>
      <c r="AE3" s="12" t="s">
        <v>199</v>
      </c>
      <c r="AF3" s="12" t="s">
        <v>200</v>
      </c>
      <c r="AG3" s="12" t="s">
        <v>201</v>
      </c>
      <c r="AH3" s="112" t="s">
        <v>99</v>
      </c>
      <c r="AI3" s="62" t="s">
        <v>202</v>
      </c>
      <c r="AJ3" s="12" t="s">
        <v>199</v>
      </c>
      <c r="AK3" s="12" t="s">
        <v>200</v>
      </c>
      <c r="AL3" s="12" t="s">
        <v>201</v>
      </c>
      <c r="AM3" s="112" t="s">
        <v>99</v>
      </c>
      <c r="AN3" s="62" t="s">
        <v>202</v>
      </c>
      <c r="AO3" s="126" t="s">
        <v>142</v>
      </c>
    </row>
    <row r="4" spans="1:41" ht="25.5" customHeight="1" x14ac:dyDescent="0.25">
      <c r="A4" s="28">
        <v>1</v>
      </c>
      <c r="B4" s="30" t="s">
        <v>322</v>
      </c>
      <c r="C4" s="30" t="s">
        <v>9</v>
      </c>
      <c r="D4" s="30" t="s">
        <v>86</v>
      </c>
      <c r="E4" s="30" t="s">
        <v>66</v>
      </c>
      <c r="F4" s="17">
        <v>19</v>
      </c>
      <c r="G4" s="17">
        <v>4</v>
      </c>
      <c r="H4" s="52">
        <v>0.5</v>
      </c>
      <c r="I4" s="55">
        <f>200*(F4+1-G4)*H4/F4</f>
        <v>84.21052631578948</v>
      </c>
      <c r="J4" s="24">
        <f t="shared" ref="J4:J37" si="0">ROUNDUP(I4,0)</f>
        <v>85</v>
      </c>
      <c r="K4" s="28">
        <v>16</v>
      </c>
      <c r="L4" s="28">
        <v>1</v>
      </c>
      <c r="M4" s="28">
        <v>0.5</v>
      </c>
      <c r="N4" s="52">
        <f t="shared" ref="N4:N17" si="1">200*(K4+1-L4)*M4/K4</f>
        <v>100</v>
      </c>
      <c r="O4" s="24">
        <f t="shared" ref="O4:O24" si="2">ROUNDUP(N4,0)</f>
        <v>100</v>
      </c>
      <c r="P4" s="20">
        <v>19</v>
      </c>
      <c r="Q4" s="20">
        <v>1</v>
      </c>
      <c r="R4" s="20">
        <v>0.5</v>
      </c>
      <c r="S4" s="52">
        <f t="shared" ref="S4:S17" si="3">200*(P4+1-Q4)*R4/P4</f>
        <v>100</v>
      </c>
      <c r="T4" s="24">
        <f t="shared" ref="T4:T37" si="4">ROUNDUP(S4,0)</f>
        <v>100</v>
      </c>
      <c r="U4" s="20">
        <v>19</v>
      </c>
      <c r="V4" s="20">
        <v>5</v>
      </c>
      <c r="W4" s="20">
        <v>0.25</v>
      </c>
      <c r="X4" s="52">
        <f>200*(U4+1-V4)*W4/U4</f>
        <v>39.473684210526315</v>
      </c>
      <c r="Y4" s="24">
        <f t="shared" ref="Y4:Y37" si="5">ROUNDUP(X4,0)</f>
        <v>40</v>
      </c>
      <c r="Z4" s="20">
        <v>20</v>
      </c>
      <c r="AA4" s="20">
        <v>2</v>
      </c>
      <c r="AB4" s="20">
        <v>0.25</v>
      </c>
      <c r="AC4" s="55">
        <f>200*(Z4+1-AA4)*AB4/Z4</f>
        <v>47.5</v>
      </c>
      <c r="AD4" s="24">
        <f t="shared" ref="AD4:AD37" si="6">ROUNDUP(AC4,0)</f>
        <v>48</v>
      </c>
      <c r="AE4" s="65">
        <v>14</v>
      </c>
      <c r="AF4" s="134" t="s">
        <v>339</v>
      </c>
      <c r="AG4" s="65">
        <v>1</v>
      </c>
      <c r="AH4" s="52">
        <v>200</v>
      </c>
      <c r="AI4" s="24">
        <f t="shared" ref="AI4:AI37" si="7">ROUNDUP(AH4,0)</f>
        <v>200</v>
      </c>
      <c r="AJ4" s="65">
        <v>22</v>
      </c>
      <c r="AK4" s="87">
        <v>3</v>
      </c>
      <c r="AL4" s="65">
        <v>1</v>
      </c>
      <c r="AM4" s="55">
        <f t="shared" ref="AM4:AM14" si="8">200*(AJ4+1-AK4)*AL4/AJ4</f>
        <v>181.81818181818181</v>
      </c>
      <c r="AN4" s="24">
        <f t="shared" ref="AN4:AN37" si="9">ROUNDUP(AM4,0)</f>
        <v>182</v>
      </c>
      <c r="AO4" s="127">
        <f>LARGE(CHOOSE({1,2,3,4,5,6}, O4,T4,Y4,AD4,AI4,AN4),1)+LARGE(CHOOSE({1,2,3,4,5,6},O4,T4,Y4,AD4,AI4,AN4),2)+J4</f>
        <v>467</v>
      </c>
    </row>
    <row r="5" spans="1:41" x14ac:dyDescent="0.25">
      <c r="A5" s="28">
        <v>2</v>
      </c>
      <c r="B5" s="34" t="s">
        <v>303</v>
      </c>
      <c r="C5" s="34" t="s">
        <v>9</v>
      </c>
      <c r="D5" s="34" t="s">
        <v>78</v>
      </c>
      <c r="E5" s="35" t="s">
        <v>136</v>
      </c>
      <c r="F5" s="84">
        <v>19</v>
      </c>
      <c r="G5" s="84">
        <v>5</v>
      </c>
      <c r="H5" s="52">
        <v>0.5</v>
      </c>
      <c r="I5" s="55">
        <f>200*(F5+1-G5)*H5/F5</f>
        <v>78.94736842105263</v>
      </c>
      <c r="J5" s="24">
        <f t="shared" si="0"/>
        <v>79</v>
      </c>
      <c r="K5" s="28">
        <v>16</v>
      </c>
      <c r="L5" s="23">
        <v>7</v>
      </c>
      <c r="M5" s="28">
        <v>0.5</v>
      </c>
      <c r="N5" s="52">
        <f t="shared" si="1"/>
        <v>62.5</v>
      </c>
      <c r="O5" s="24">
        <f t="shared" si="2"/>
        <v>63</v>
      </c>
      <c r="P5" s="20">
        <v>19</v>
      </c>
      <c r="Q5" s="20">
        <v>11</v>
      </c>
      <c r="R5" s="127">
        <v>0.5</v>
      </c>
      <c r="S5" s="52">
        <f t="shared" si="3"/>
        <v>47.368421052631582</v>
      </c>
      <c r="T5" s="24">
        <f t="shared" si="4"/>
        <v>48</v>
      </c>
      <c r="U5" s="20">
        <v>19</v>
      </c>
      <c r="V5" s="20">
        <v>9</v>
      </c>
      <c r="W5" s="127">
        <v>0.25</v>
      </c>
      <c r="X5" s="52">
        <f>200*(U5+1-V5)*W5/U5</f>
        <v>28.94736842105263</v>
      </c>
      <c r="Y5" s="24">
        <f t="shared" si="5"/>
        <v>29</v>
      </c>
      <c r="Z5" s="20">
        <v>20</v>
      </c>
      <c r="AA5" s="20">
        <v>17</v>
      </c>
      <c r="AB5" s="127">
        <v>0.25</v>
      </c>
      <c r="AC5" s="95">
        <f>200*(Z5+1-AA5)*AB5/Z5</f>
        <v>10</v>
      </c>
      <c r="AD5" s="24">
        <f t="shared" si="6"/>
        <v>10</v>
      </c>
      <c r="AE5" s="65">
        <v>14</v>
      </c>
      <c r="AF5" s="87">
        <v>1</v>
      </c>
      <c r="AG5" s="65">
        <v>1</v>
      </c>
      <c r="AH5" s="55">
        <f t="shared" ref="AH5:AH10" si="10">200*(AE5+1-AF5)*AG5/AE5</f>
        <v>200</v>
      </c>
      <c r="AI5" s="24">
        <f t="shared" si="7"/>
        <v>200</v>
      </c>
      <c r="AJ5" s="65">
        <v>22</v>
      </c>
      <c r="AK5" s="87">
        <v>4</v>
      </c>
      <c r="AL5" s="65">
        <v>1</v>
      </c>
      <c r="AM5" s="55">
        <f t="shared" si="8"/>
        <v>172.72727272727272</v>
      </c>
      <c r="AN5" s="24">
        <f t="shared" si="9"/>
        <v>173</v>
      </c>
      <c r="AO5" s="127">
        <f>LARGE(CHOOSE({1,2,3,4,5,6}, O5,T5,Y5,AD5,AI5,AN5),1)+LARGE(CHOOSE({1,2,3,4,5,6},O5,T5,Y5,AD5,AI5,AN5),2)+J5</f>
        <v>452</v>
      </c>
    </row>
    <row r="6" spans="1:41" x14ac:dyDescent="0.25">
      <c r="A6" s="28">
        <v>3</v>
      </c>
      <c r="B6" s="34" t="s">
        <v>135</v>
      </c>
      <c r="C6" s="34" t="s">
        <v>9</v>
      </c>
      <c r="D6" s="34" t="s">
        <v>78</v>
      </c>
      <c r="E6" s="35" t="s">
        <v>93</v>
      </c>
      <c r="F6" s="17">
        <v>19</v>
      </c>
      <c r="G6" s="17">
        <v>8</v>
      </c>
      <c r="H6" s="52">
        <v>0.5</v>
      </c>
      <c r="I6" s="55">
        <f>200*(F6+1-G6)*H6/F6</f>
        <v>63.157894736842103</v>
      </c>
      <c r="J6" s="24">
        <f t="shared" si="0"/>
        <v>64</v>
      </c>
      <c r="K6" s="28">
        <v>16</v>
      </c>
      <c r="L6" s="23">
        <v>10</v>
      </c>
      <c r="M6" s="28">
        <v>0.5</v>
      </c>
      <c r="N6" s="52">
        <f t="shared" si="1"/>
        <v>43.75</v>
      </c>
      <c r="O6" s="24">
        <f t="shared" si="2"/>
        <v>44</v>
      </c>
      <c r="P6" s="20">
        <v>19</v>
      </c>
      <c r="Q6" s="20">
        <v>10</v>
      </c>
      <c r="R6" s="127">
        <v>0.5</v>
      </c>
      <c r="S6" s="52">
        <f t="shared" si="3"/>
        <v>52.631578947368418</v>
      </c>
      <c r="T6" s="24">
        <f t="shared" si="4"/>
        <v>53</v>
      </c>
      <c r="U6" s="20">
        <v>19</v>
      </c>
      <c r="V6" s="127">
        <v>14</v>
      </c>
      <c r="W6" s="127">
        <v>0.25</v>
      </c>
      <c r="X6" s="52">
        <f>200*(U6+1-V6)*W6/U6</f>
        <v>15.789473684210526</v>
      </c>
      <c r="Y6" s="24">
        <f t="shared" si="5"/>
        <v>16</v>
      </c>
      <c r="Z6" s="20">
        <v>20</v>
      </c>
      <c r="AA6" s="127">
        <v>11</v>
      </c>
      <c r="AB6" s="127">
        <v>0.25</v>
      </c>
      <c r="AC6" s="55">
        <f>200*(Z6+1-AA6)*AB6/Z6</f>
        <v>25</v>
      </c>
      <c r="AD6" s="24">
        <f t="shared" si="6"/>
        <v>25</v>
      </c>
      <c r="AE6" s="65">
        <v>14</v>
      </c>
      <c r="AF6" s="87">
        <v>3</v>
      </c>
      <c r="AG6" s="65">
        <v>1</v>
      </c>
      <c r="AH6" s="55">
        <f t="shared" si="10"/>
        <v>171.42857142857142</v>
      </c>
      <c r="AI6" s="24">
        <f t="shared" si="7"/>
        <v>172</v>
      </c>
      <c r="AJ6" s="65">
        <v>22</v>
      </c>
      <c r="AK6" s="87">
        <v>7</v>
      </c>
      <c r="AL6" s="65">
        <v>1</v>
      </c>
      <c r="AM6" s="55">
        <f t="shared" si="8"/>
        <v>145.45454545454547</v>
      </c>
      <c r="AN6" s="24">
        <f t="shared" si="9"/>
        <v>146</v>
      </c>
      <c r="AO6" s="127">
        <f>LARGE(CHOOSE({1,2,3,4,5,6}, O6,T6,Y6,AD6,AI6,AN6),1)+LARGE(CHOOSE({1,2,3,4,5,6},O6,T6,Y6,AD6,AI6,AN6),2)+J6</f>
        <v>382</v>
      </c>
    </row>
    <row r="7" spans="1:41" x14ac:dyDescent="0.25">
      <c r="A7" s="28">
        <v>4</v>
      </c>
      <c r="B7" s="33" t="s">
        <v>302</v>
      </c>
      <c r="C7" s="30" t="s">
        <v>9</v>
      </c>
      <c r="D7" s="30" t="s">
        <v>76</v>
      </c>
      <c r="E7" s="30" t="s">
        <v>11</v>
      </c>
      <c r="F7" s="114">
        <v>19</v>
      </c>
      <c r="G7" s="114" t="s">
        <v>70</v>
      </c>
      <c r="H7" s="52">
        <v>0.5</v>
      </c>
      <c r="I7" s="52">
        <v>0</v>
      </c>
      <c r="J7" s="24">
        <f t="shared" si="0"/>
        <v>0</v>
      </c>
      <c r="K7" s="28">
        <v>16</v>
      </c>
      <c r="L7" s="28">
        <v>3</v>
      </c>
      <c r="M7" s="28">
        <v>0.5</v>
      </c>
      <c r="N7" s="52">
        <f t="shared" si="1"/>
        <v>87.5</v>
      </c>
      <c r="O7" s="24">
        <f t="shared" si="2"/>
        <v>88</v>
      </c>
      <c r="P7" s="127">
        <v>19</v>
      </c>
      <c r="Q7" s="127">
        <v>4</v>
      </c>
      <c r="R7" s="127">
        <v>0.5</v>
      </c>
      <c r="S7" s="52">
        <f t="shared" si="3"/>
        <v>84.21052631578948</v>
      </c>
      <c r="T7" s="24">
        <f t="shared" si="4"/>
        <v>85</v>
      </c>
      <c r="U7" s="20">
        <v>19</v>
      </c>
      <c r="V7" s="32" t="s">
        <v>70</v>
      </c>
      <c r="W7" s="127">
        <v>0.25</v>
      </c>
      <c r="X7" s="52">
        <v>0</v>
      </c>
      <c r="Y7" s="24">
        <f t="shared" si="5"/>
        <v>0</v>
      </c>
      <c r="Z7" s="20">
        <v>20</v>
      </c>
      <c r="AA7" s="32" t="s">
        <v>70</v>
      </c>
      <c r="AB7" s="127">
        <v>0.25</v>
      </c>
      <c r="AC7" s="95">
        <v>0</v>
      </c>
      <c r="AD7" s="24">
        <f t="shared" si="6"/>
        <v>0</v>
      </c>
      <c r="AE7" s="65">
        <v>14</v>
      </c>
      <c r="AF7" s="87">
        <v>2</v>
      </c>
      <c r="AG7" s="65">
        <v>1</v>
      </c>
      <c r="AH7" s="55">
        <f t="shared" si="10"/>
        <v>185.71428571428572</v>
      </c>
      <c r="AI7" s="24">
        <f t="shared" si="7"/>
        <v>186</v>
      </c>
      <c r="AJ7" s="65">
        <v>22</v>
      </c>
      <c r="AK7" s="87">
        <v>2</v>
      </c>
      <c r="AL7" s="65">
        <v>1</v>
      </c>
      <c r="AM7" s="55">
        <f t="shared" si="8"/>
        <v>190.90909090909091</v>
      </c>
      <c r="AN7" s="24">
        <f t="shared" si="9"/>
        <v>191</v>
      </c>
      <c r="AO7" s="127">
        <f>LARGE(CHOOSE({1,2,3,4,5,6}, O7,T7,Y7,AD7,AI7,AN7),1)+LARGE(CHOOSE({1,2,3,4,5,6},O7,T7,Y7,AD7,AI7,AN7),2)+J7</f>
        <v>377</v>
      </c>
    </row>
    <row r="8" spans="1:41" x14ac:dyDescent="0.25">
      <c r="A8" s="28">
        <v>5</v>
      </c>
      <c r="B8" s="30" t="s">
        <v>300</v>
      </c>
      <c r="C8" s="30" t="s">
        <v>9</v>
      </c>
      <c r="D8" s="30" t="s">
        <v>76</v>
      </c>
      <c r="E8" s="30" t="s">
        <v>301</v>
      </c>
      <c r="F8" s="127">
        <v>19</v>
      </c>
      <c r="G8" s="127" t="s">
        <v>70</v>
      </c>
      <c r="H8" s="52">
        <v>0.5</v>
      </c>
      <c r="I8" s="52">
        <v>0</v>
      </c>
      <c r="J8" s="24">
        <f t="shared" si="0"/>
        <v>0</v>
      </c>
      <c r="K8" s="28">
        <v>16</v>
      </c>
      <c r="L8" s="28">
        <v>5</v>
      </c>
      <c r="M8" s="28">
        <v>0.5</v>
      </c>
      <c r="N8" s="52">
        <f t="shared" si="1"/>
        <v>75</v>
      </c>
      <c r="O8" s="24">
        <f t="shared" si="2"/>
        <v>75</v>
      </c>
      <c r="P8" s="23">
        <v>19</v>
      </c>
      <c r="Q8" s="23">
        <v>2</v>
      </c>
      <c r="R8" s="127">
        <v>0.5</v>
      </c>
      <c r="S8" s="52">
        <f t="shared" si="3"/>
        <v>94.736842105263165</v>
      </c>
      <c r="T8" s="24">
        <f t="shared" si="4"/>
        <v>95</v>
      </c>
      <c r="U8" s="20">
        <v>19</v>
      </c>
      <c r="V8" s="32" t="s">
        <v>70</v>
      </c>
      <c r="W8" s="127">
        <v>0.25</v>
      </c>
      <c r="X8" s="52">
        <v>0</v>
      </c>
      <c r="Y8" s="24">
        <f t="shared" si="5"/>
        <v>0</v>
      </c>
      <c r="Z8" s="20">
        <v>20</v>
      </c>
      <c r="AA8" s="32" t="s">
        <v>70</v>
      </c>
      <c r="AB8" s="127">
        <v>0.25</v>
      </c>
      <c r="AC8" s="95">
        <v>0</v>
      </c>
      <c r="AD8" s="24">
        <f t="shared" si="6"/>
        <v>0</v>
      </c>
      <c r="AE8" s="65">
        <v>14</v>
      </c>
      <c r="AF8" s="87">
        <v>4</v>
      </c>
      <c r="AG8" s="65">
        <v>1</v>
      </c>
      <c r="AH8" s="55">
        <f t="shared" si="10"/>
        <v>157.14285714285714</v>
      </c>
      <c r="AI8" s="24">
        <f t="shared" si="7"/>
        <v>158</v>
      </c>
      <c r="AJ8" s="65">
        <v>22</v>
      </c>
      <c r="AK8" s="87">
        <v>1</v>
      </c>
      <c r="AL8" s="65">
        <v>1</v>
      </c>
      <c r="AM8" s="55">
        <f t="shared" si="8"/>
        <v>200</v>
      </c>
      <c r="AN8" s="24">
        <f t="shared" si="9"/>
        <v>200</v>
      </c>
      <c r="AO8" s="127">
        <f>LARGE(CHOOSE({1,2,3,4,5,6}, O8,T8,Y8,AD8,AI8,AN8),1)+LARGE(CHOOSE({1,2,3,4,5,6},O8,T8,Y8,AD8,AI8,AN8),2)+J8</f>
        <v>358</v>
      </c>
    </row>
    <row r="9" spans="1:41" x14ac:dyDescent="0.25">
      <c r="A9" s="28">
        <v>6</v>
      </c>
      <c r="B9" s="33" t="s">
        <v>131</v>
      </c>
      <c r="C9" s="30" t="s">
        <v>9</v>
      </c>
      <c r="D9" s="35" t="s">
        <v>76</v>
      </c>
      <c r="E9" s="35" t="s">
        <v>194</v>
      </c>
      <c r="F9" s="17">
        <v>19</v>
      </c>
      <c r="G9" s="17">
        <v>7</v>
      </c>
      <c r="H9" s="52">
        <v>0.5</v>
      </c>
      <c r="I9" s="55">
        <f t="shared" ref="I9:I16" si="11">200*(F9+1-G9)*H9/F9</f>
        <v>68.421052631578945</v>
      </c>
      <c r="J9" s="24">
        <f t="shared" si="0"/>
        <v>69</v>
      </c>
      <c r="K9" s="28">
        <v>16</v>
      </c>
      <c r="L9" s="23">
        <v>8</v>
      </c>
      <c r="M9" s="28">
        <v>0.5</v>
      </c>
      <c r="N9" s="52">
        <f t="shared" si="1"/>
        <v>56.25</v>
      </c>
      <c r="O9" s="24">
        <f t="shared" si="2"/>
        <v>57</v>
      </c>
      <c r="P9" s="127">
        <v>19</v>
      </c>
      <c r="Q9" s="127">
        <v>7</v>
      </c>
      <c r="R9" s="127">
        <v>0.5</v>
      </c>
      <c r="S9" s="52">
        <f t="shared" si="3"/>
        <v>68.421052631578945</v>
      </c>
      <c r="T9" s="24">
        <f t="shared" si="4"/>
        <v>69</v>
      </c>
      <c r="U9" s="20">
        <v>19</v>
      </c>
      <c r="V9" s="127">
        <v>10</v>
      </c>
      <c r="W9" s="127">
        <v>0.25</v>
      </c>
      <c r="X9" s="52">
        <f>200*(U9+1-V9)*W9/U9</f>
        <v>26.315789473684209</v>
      </c>
      <c r="Y9" s="24">
        <f t="shared" si="5"/>
        <v>27</v>
      </c>
      <c r="Z9" s="20">
        <v>20</v>
      </c>
      <c r="AA9" s="127">
        <v>8</v>
      </c>
      <c r="AB9" s="127">
        <v>0.25</v>
      </c>
      <c r="AC9" s="55">
        <f>200*(Z9+1-AA9)*AB9/Z9</f>
        <v>32.5</v>
      </c>
      <c r="AD9" s="24">
        <f t="shared" si="6"/>
        <v>33</v>
      </c>
      <c r="AE9" s="65">
        <v>14</v>
      </c>
      <c r="AF9" s="87">
        <v>6</v>
      </c>
      <c r="AG9" s="65">
        <v>1</v>
      </c>
      <c r="AH9" s="55">
        <f t="shared" si="10"/>
        <v>128.57142857142858</v>
      </c>
      <c r="AI9" s="24">
        <f t="shared" si="7"/>
        <v>129</v>
      </c>
      <c r="AJ9" s="65">
        <v>22</v>
      </c>
      <c r="AK9" s="87">
        <v>10</v>
      </c>
      <c r="AL9" s="65">
        <v>1</v>
      </c>
      <c r="AM9" s="55">
        <f t="shared" si="8"/>
        <v>118.18181818181819</v>
      </c>
      <c r="AN9" s="24">
        <f t="shared" si="9"/>
        <v>119</v>
      </c>
      <c r="AO9" s="127">
        <f>LARGE(CHOOSE({1,2,3,4,5,6}, O9,T9,Y9,AD9,AI9,AN9),1)+LARGE(CHOOSE({1,2,3,4,5,6},O9,T9,Y9,AD9,AI9,AN9),2)+J9</f>
        <v>317</v>
      </c>
    </row>
    <row r="10" spans="1:41" x14ac:dyDescent="0.25">
      <c r="A10" s="28">
        <v>7</v>
      </c>
      <c r="B10" s="33" t="s">
        <v>132</v>
      </c>
      <c r="C10" s="30" t="s">
        <v>9</v>
      </c>
      <c r="D10" s="30" t="s">
        <v>77</v>
      </c>
      <c r="E10" s="30" t="s">
        <v>16</v>
      </c>
      <c r="F10" s="84">
        <v>19</v>
      </c>
      <c r="G10" s="84">
        <v>11</v>
      </c>
      <c r="H10" s="52">
        <v>0.5</v>
      </c>
      <c r="I10" s="55">
        <f t="shared" si="11"/>
        <v>47.368421052631582</v>
      </c>
      <c r="J10" s="24">
        <f t="shared" si="0"/>
        <v>48</v>
      </c>
      <c r="K10" s="28">
        <v>16</v>
      </c>
      <c r="L10" s="28">
        <v>12</v>
      </c>
      <c r="M10" s="28">
        <v>0.5</v>
      </c>
      <c r="N10" s="52">
        <f t="shared" si="1"/>
        <v>31.25</v>
      </c>
      <c r="O10" s="24">
        <f t="shared" si="2"/>
        <v>32</v>
      </c>
      <c r="P10" s="127">
        <v>19</v>
      </c>
      <c r="Q10" s="127">
        <v>12</v>
      </c>
      <c r="R10" s="127">
        <v>0.5</v>
      </c>
      <c r="S10" s="52">
        <f t="shared" si="3"/>
        <v>42.10526315789474</v>
      </c>
      <c r="T10" s="24">
        <f t="shared" si="4"/>
        <v>43</v>
      </c>
      <c r="U10" s="20">
        <v>19</v>
      </c>
      <c r="V10" s="127">
        <v>15</v>
      </c>
      <c r="W10" s="127">
        <v>0.25</v>
      </c>
      <c r="X10" s="52">
        <f>200*(U10+1-V10)*W10/U10</f>
        <v>13.157894736842104</v>
      </c>
      <c r="Y10" s="24">
        <f t="shared" si="5"/>
        <v>14</v>
      </c>
      <c r="Z10" s="20">
        <v>20</v>
      </c>
      <c r="AA10" s="127">
        <v>12</v>
      </c>
      <c r="AB10" s="127">
        <v>0.25</v>
      </c>
      <c r="AC10" s="95">
        <f>200*(Z10+1-AA10)*AB10/Z10</f>
        <v>22.5</v>
      </c>
      <c r="AD10" s="24">
        <f t="shared" si="6"/>
        <v>23</v>
      </c>
      <c r="AE10" s="65">
        <v>14</v>
      </c>
      <c r="AF10" s="87">
        <v>5</v>
      </c>
      <c r="AG10" s="65">
        <v>1</v>
      </c>
      <c r="AH10" s="55">
        <f t="shared" si="10"/>
        <v>142.85714285714286</v>
      </c>
      <c r="AI10" s="24">
        <f t="shared" si="7"/>
        <v>143</v>
      </c>
      <c r="AJ10" s="65">
        <v>22</v>
      </c>
      <c r="AK10" s="87">
        <v>12</v>
      </c>
      <c r="AL10" s="65">
        <v>1</v>
      </c>
      <c r="AM10" s="55">
        <f t="shared" si="8"/>
        <v>100</v>
      </c>
      <c r="AN10" s="24">
        <f t="shared" si="9"/>
        <v>100</v>
      </c>
      <c r="AO10" s="127">
        <f>LARGE(CHOOSE({1,2,3,4,5,6}, O10,T10,Y10,AD10,AI10,AN10),1)+LARGE(CHOOSE({1,2,3,4,5,6},O10,T10,Y10,AD10,AI10,AN10),2)+J10</f>
        <v>291</v>
      </c>
    </row>
    <row r="11" spans="1:41" x14ac:dyDescent="0.25">
      <c r="A11" s="28">
        <v>8</v>
      </c>
      <c r="B11" s="33" t="s">
        <v>133</v>
      </c>
      <c r="C11" s="30" t="s">
        <v>9</v>
      </c>
      <c r="D11" s="30" t="s">
        <v>79</v>
      </c>
      <c r="E11" s="30" t="s">
        <v>89</v>
      </c>
      <c r="F11" s="84">
        <v>19</v>
      </c>
      <c r="G11" s="84">
        <v>12</v>
      </c>
      <c r="H11" s="52">
        <v>0.5</v>
      </c>
      <c r="I11" s="55">
        <f t="shared" si="11"/>
        <v>42.10526315789474</v>
      </c>
      <c r="J11" s="24">
        <f t="shared" si="0"/>
        <v>43</v>
      </c>
      <c r="K11" s="28">
        <v>16</v>
      </c>
      <c r="L11" s="28">
        <v>4</v>
      </c>
      <c r="M11" s="28">
        <v>0.5</v>
      </c>
      <c r="N11" s="52">
        <f t="shared" si="1"/>
        <v>81.25</v>
      </c>
      <c r="O11" s="24">
        <f t="shared" si="2"/>
        <v>82</v>
      </c>
      <c r="P11" s="20">
        <v>19</v>
      </c>
      <c r="Q11" s="127">
        <v>3</v>
      </c>
      <c r="R11" s="127">
        <v>0.5</v>
      </c>
      <c r="S11" s="52">
        <f t="shared" si="3"/>
        <v>89.473684210526315</v>
      </c>
      <c r="T11" s="24">
        <f t="shared" si="4"/>
        <v>90</v>
      </c>
      <c r="U11" s="20">
        <v>19</v>
      </c>
      <c r="V11" s="127">
        <v>16</v>
      </c>
      <c r="W11" s="127">
        <v>0.25</v>
      </c>
      <c r="X11" s="52">
        <f>200*(U11+1-V11)*W11/U11</f>
        <v>10.526315789473685</v>
      </c>
      <c r="Y11" s="24">
        <f t="shared" si="5"/>
        <v>11</v>
      </c>
      <c r="Z11" s="20">
        <v>20</v>
      </c>
      <c r="AA11" s="127">
        <v>14</v>
      </c>
      <c r="AB11" s="127">
        <v>0.25</v>
      </c>
      <c r="AC11" s="95">
        <f>200*(Z11+1-AA11)*AB11/Z11</f>
        <v>17.5</v>
      </c>
      <c r="AD11" s="24">
        <f t="shared" si="6"/>
        <v>18</v>
      </c>
      <c r="AE11" s="65">
        <v>14</v>
      </c>
      <c r="AF11" s="87" t="s">
        <v>70</v>
      </c>
      <c r="AG11" s="65">
        <v>1</v>
      </c>
      <c r="AH11" s="52">
        <v>0</v>
      </c>
      <c r="AI11" s="24">
        <f t="shared" si="7"/>
        <v>0</v>
      </c>
      <c r="AJ11" s="65">
        <v>22</v>
      </c>
      <c r="AK11" s="87">
        <v>8</v>
      </c>
      <c r="AL11" s="65">
        <v>1</v>
      </c>
      <c r="AM11" s="55">
        <f t="shared" si="8"/>
        <v>136.36363636363637</v>
      </c>
      <c r="AN11" s="24">
        <f t="shared" si="9"/>
        <v>137</v>
      </c>
      <c r="AO11" s="127">
        <f>LARGE(CHOOSE({1,2,3,4,5,6}, O11,T11,Y11,AD11,AI11,AN11),1)+LARGE(CHOOSE({1,2,3,4,5,6},O11,T11,Y11,AD11,AI11,AN11),2)+J11</f>
        <v>270</v>
      </c>
    </row>
    <row r="12" spans="1:41" x14ac:dyDescent="0.25">
      <c r="A12" s="28">
        <v>9</v>
      </c>
      <c r="B12" s="34" t="s">
        <v>304</v>
      </c>
      <c r="C12" s="34" t="s">
        <v>9</v>
      </c>
      <c r="D12" s="34" t="s">
        <v>78</v>
      </c>
      <c r="E12" s="80" t="s">
        <v>172</v>
      </c>
      <c r="F12" s="84">
        <v>19</v>
      </c>
      <c r="G12" s="84">
        <v>14</v>
      </c>
      <c r="H12" s="52">
        <v>0.5</v>
      </c>
      <c r="I12" s="55">
        <f t="shared" si="11"/>
        <v>31.578947368421051</v>
      </c>
      <c r="J12" s="24">
        <f t="shared" si="0"/>
        <v>32</v>
      </c>
      <c r="K12" s="28">
        <v>16</v>
      </c>
      <c r="L12" s="118">
        <v>14</v>
      </c>
      <c r="M12" s="28">
        <v>0.5</v>
      </c>
      <c r="N12" s="52">
        <f t="shared" si="1"/>
        <v>18.75</v>
      </c>
      <c r="O12" s="24">
        <f t="shared" si="2"/>
        <v>19</v>
      </c>
      <c r="P12" s="20">
        <v>19</v>
      </c>
      <c r="Q12" s="20">
        <v>14</v>
      </c>
      <c r="R12" s="127">
        <v>0.5</v>
      </c>
      <c r="S12" s="52">
        <f t="shared" si="3"/>
        <v>31.578947368421051</v>
      </c>
      <c r="T12" s="24">
        <f t="shared" si="4"/>
        <v>32</v>
      </c>
      <c r="U12" s="20">
        <v>19</v>
      </c>
      <c r="V12" s="32" t="s">
        <v>70</v>
      </c>
      <c r="W12" s="127">
        <v>0.25</v>
      </c>
      <c r="X12" s="52">
        <v>0</v>
      </c>
      <c r="Y12" s="24">
        <f t="shared" si="5"/>
        <v>0</v>
      </c>
      <c r="Z12" s="20">
        <v>20</v>
      </c>
      <c r="AA12" s="20">
        <v>20</v>
      </c>
      <c r="AB12" s="127">
        <v>0.25</v>
      </c>
      <c r="AC12" s="95">
        <f>200*(Z12+1-AA12)*AB12/Z12</f>
        <v>2.5</v>
      </c>
      <c r="AD12" s="24">
        <f t="shared" si="6"/>
        <v>3</v>
      </c>
      <c r="AE12" s="65">
        <v>14</v>
      </c>
      <c r="AF12" s="87">
        <v>7</v>
      </c>
      <c r="AG12" s="65">
        <v>1</v>
      </c>
      <c r="AH12" s="55">
        <f>200*(AE12+1-AF12)*AG12/AE12</f>
        <v>114.28571428571429</v>
      </c>
      <c r="AI12" s="24">
        <f t="shared" si="7"/>
        <v>115</v>
      </c>
      <c r="AJ12" s="65">
        <v>22</v>
      </c>
      <c r="AK12" s="87">
        <v>11</v>
      </c>
      <c r="AL12" s="65">
        <v>1</v>
      </c>
      <c r="AM12" s="55">
        <f t="shared" si="8"/>
        <v>109.09090909090909</v>
      </c>
      <c r="AN12" s="24">
        <f t="shared" si="9"/>
        <v>110</v>
      </c>
      <c r="AO12" s="127">
        <f>LARGE(CHOOSE({1,2,3,4,5,6}, O12,T12,Y12,AD12,AI12,AN12),1)+LARGE(CHOOSE({1,2,3,4,5,6},O12,T12,Y12,AD12,AI12,AN12),2)+J12</f>
        <v>257</v>
      </c>
    </row>
    <row r="13" spans="1:41" x14ac:dyDescent="0.25">
      <c r="A13" s="28">
        <v>10</v>
      </c>
      <c r="B13" s="34" t="s">
        <v>137</v>
      </c>
      <c r="C13" s="34" t="s">
        <v>9</v>
      </c>
      <c r="D13" s="34" t="s">
        <v>79</v>
      </c>
      <c r="E13" s="35" t="s">
        <v>16</v>
      </c>
      <c r="F13" s="17">
        <v>19</v>
      </c>
      <c r="G13" s="17">
        <v>9</v>
      </c>
      <c r="H13" s="52">
        <v>0.5</v>
      </c>
      <c r="I13" s="55">
        <f t="shared" si="11"/>
        <v>57.89473684210526</v>
      </c>
      <c r="J13" s="24">
        <f t="shared" si="0"/>
        <v>58</v>
      </c>
      <c r="K13" s="28">
        <v>16</v>
      </c>
      <c r="L13" s="23">
        <v>11</v>
      </c>
      <c r="M13" s="28">
        <v>0.5</v>
      </c>
      <c r="N13" s="52">
        <f t="shared" si="1"/>
        <v>37.5</v>
      </c>
      <c r="O13" s="24">
        <f t="shared" si="2"/>
        <v>38</v>
      </c>
      <c r="P13" s="20">
        <v>19</v>
      </c>
      <c r="Q13" s="20">
        <v>6</v>
      </c>
      <c r="R13" s="127">
        <v>0.5</v>
      </c>
      <c r="S13" s="52">
        <f t="shared" si="3"/>
        <v>73.684210526315795</v>
      </c>
      <c r="T13" s="24">
        <f t="shared" si="4"/>
        <v>74</v>
      </c>
      <c r="U13" s="20">
        <v>19</v>
      </c>
      <c r="V13" s="32" t="s">
        <v>70</v>
      </c>
      <c r="W13" s="127">
        <v>0.25</v>
      </c>
      <c r="X13" s="52">
        <v>0</v>
      </c>
      <c r="Y13" s="24">
        <f t="shared" si="5"/>
        <v>0</v>
      </c>
      <c r="Z13" s="20">
        <v>20</v>
      </c>
      <c r="AA13" s="20">
        <v>18</v>
      </c>
      <c r="AB13" s="127">
        <v>0.25</v>
      </c>
      <c r="AC13" s="95">
        <f>200*(Z13+1-AA13)*AB13/Z13</f>
        <v>7.5</v>
      </c>
      <c r="AD13" s="24">
        <f t="shared" si="6"/>
        <v>8</v>
      </c>
      <c r="AE13" s="65">
        <v>14</v>
      </c>
      <c r="AF13" s="87" t="s">
        <v>70</v>
      </c>
      <c r="AG13" s="65">
        <v>1</v>
      </c>
      <c r="AH13" s="52">
        <v>0</v>
      </c>
      <c r="AI13" s="24">
        <f t="shared" si="7"/>
        <v>0</v>
      </c>
      <c r="AJ13" s="65">
        <v>22</v>
      </c>
      <c r="AK13" s="87">
        <v>13</v>
      </c>
      <c r="AL13" s="65">
        <v>1</v>
      </c>
      <c r="AM13" s="55">
        <f t="shared" si="8"/>
        <v>90.909090909090907</v>
      </c>
      <c r="AN13" s="24">
        <f t="shared" si="9"/>
        <v>91</v>
      </c>
      <c r="AO13" s="127">
        <f>LARGE(CHOOSE({1,2,3,4,5,6}, O13,T13,Y13,AD13,AI13,AN13),1)+LARGE(CHOOSE({1,2,3,4,5,6},O13,T13,Y13,AD13,AI13,AN13),2)+J13</f>
        <v>223</v>
      </c>
    </row>
    <row r="14" spans="1:41" x14ac:dyDescent="0.25">
      <c r="A14" s="28">
        <v>11</v>
      </c>
      <c r="B14" s="30" t="s">
        <v>271</v>
      </c>
      <c r="C14" s="30" t="s">
        <v>9</v>
      </c>
      <c r="D14" s="30" t="s">
        <v>244</v>
      </c>
      <c r="E14" s="82" t="s">
        <v>31</v>
      </c>
      <c r="F14" s="84">
        <v>19</v>
      </c>
      <c r="G14" s="133">
        <v>16</v>
      </c>
      <c r="H14" s="52">
        <v>0.5</v>
      </c>
      <c r="I14" s="55">
        <f t="shared" si="11"/>
        <v>21.05263157894737</v>
      </c>
      <c r="J14" s="24">
        <f t="shared" si="0"/>
        <v>22</v>
      </c>
      <c r="K14" s="28">
        <v>16</v>
      </c>
      <c r="L14" s="22">
        <v>15</v>
      </c>
      <c r="M14" s="28">
        <v>0.5</v>
      </c>
      <c r="N14" s="52">
        <f t="shared" si="1"/>
        <v>12.5</v>
      </c>
      <c r="O14" s="24">
        <f t="shared" si="2"/>
        <v>13</v>
      </c>
      <c r="P14" s="127">
        <v>19</v>
      </c>
      <c r="Q14" s="127">
        <v>15</v>
      </c>
      <c r="R14" s="127">
        <v>0.5</v>
      </c>
      <c r="S14" s="52">
        <f t="shared" si="3"/>
        <v>26.315789473684209</v>
      </c>
      <c r="T14" s="24">
        <f t="shared" si="4"/>
        <v>27</v>
      </c>
      <c r="U14" s="20">
        <v>19</v>
      </c>
      <c r="V14" s="32" t="s">
        <v>70</v>
      </c>
      <c r="W14" s="127">
        <v>0.25</v>
      </c>
      <c r="X14" s="52">
        <v>0</v>
      </c>
      <c r="Y14" s="24">
        <f t="shared" si="5"/>
        <v>0</v>
      </c>
      <c r="Z14" s="20">
        <v>20</v>
      </c>
      <c r="AA14" s="32" t="s">
        <v>70</v>
      </c>
      <c r="AB14" s="127">
        <v>0.25</v>
      </c>
      <c r="AC14" s="95">
        <v>0</v>
      </c>
      <c r="AD14" s="24">
        <f t="shared" si="6"/>
        <v>0</v>
      </c>
      <c r="AE14" s="65">
        <v>14</v>
      </c>
      <c r="AF14" s="87">
        <v>8</v>
      </c>
      <c r="AG14" s="65">
        <v>1</v>
      </c>
      <c r="AH14" s="55">
        <f>200*(AE14+1-AF14)*AG14/AE14</f>
        <v>100</v>
      </c>
      <c r="AI14" s="24">
        <f t="shared" si="7"/>
        <v>100</v>
      </c>
      <c r="AJ14" s="65">
        <v>22</v>
      </c>
      <c r="AK14" s="87">
        <v>14</v>
      </c>
      <c r="AL14" s="65">
        <v>1</v>
      </c>
      <c r="AM14" s="55">
        <f t="shared" si="8"/>
        <v>81.818181818181813</v>
      </c>
      <c r="AN14" s="24">
        <f t="shared" si="9"/>
        <v>82</v>
      </c>
      <c r="AO14" s="127">
        <f>LARGE(CHOOSE({1,2,3,4,5,6}, O14,T14,Y14,AD14,AI14,AN14),1)+LARGE(CHOOSE({1,2,3,4,5,6},O14,T14,Y14,AD14,AI14,AN14),2)+J14</f>
        <v>204</v>
      </c>
    </row>
    <row r="15" spans="1:41" x14ac:dyDescent="0.25">
      <c r="A15" s="28">
        <v>12</v>
      </c>
      <c r="B15" s="30" t="s">
        <v>49</v>
      </c>
      <c r="C15" s="30" t="s">
        <v>9</v>
      </c>
      <c r="D15" s="30" t="s">
        <v>76</v>
      </c>
      <c r="E15" s="30" t="s">
        <v>67</v>
      </c>
      <c r="F15" s="17">
        <v>19</v>
      </c>
      <c r="G15" s="17">
        <v>6</v>
      </c>
      <c r="H15" s="52">
        <v>0.5</v>
      </c>
      <c r="I15" s="55">
        <f t="shared" si="11"/>
        <v>73.684210526315795</v>
      </c>
      <c r="J15" s="24">
        <f t="shared" si="0"/>
        <v>74</v>
      </c>
      <c r="K15" s="28">
        <v>16</v>
      </c>
      <c r="L15" s="28">
        <v>9</v>
      </c>
      <c r="M15" s="28">
        <v>0.5</v>
      </c>
      <c r="N15" s="52">
        <f t="shared" si="1"/>
        <v>50</v>
      </c>
      <c r="O15" s="24">
        <f t="shared" si="2"/>
        <v>50</v>
      </c>
      <c r="P15" s="20">
        <v>19</v>
      </c>
      <c r="Q15" s="20">
        <v>5</v>
      </c>
      <c r="R15" s="127">
        <v>0.5</v>
      </c>
      <c r="S15" s="52">
        <f t="shared" si="3"/>
        <v>78.94736842105263</v>
      </c>
      <c r="T15" s="24">
        <f t="shared" si="4"/>
        <v>79</v>
      </c>
      <c r="U15" s="20">
        <v>19</v>
      </c>
      <c r="V15" s="20">
        <v>4</v>
      </c>
      <c r="W15" s="127">
        <v>0.25</v>
      </c>
      <c r="X15" s="52">
        <f>200*(U15+1-V15)*W15/U15</f>
        <v>42.10526315789474</v>
      </c>
      <c r="Y15" s="24">
        <f t="shared" si="5"/>
        <v>43</v>
      </c>
      <c r="Z15" s="20">
        <v>20</v>
      </c>
      <c r="AA15" s="20">
        <v>5</v>
      </c>
      <c r="AB15" s="127">
        <v>0.25</v>
      </c>
      <c r="AC15" s="55">
        <f>200*(Z15+1-AA15)*AB15/Z15</f>
        <v>40</v>
      </c>
      <c r="AD15" s="24">
        <f t="shared" si="6"/>
        <v>40</v>
      </c>
      <c r="AE15" s="65">
        <v>14</v>
      </c>
      <c r="AF15" s="87" t="s">
        <v>70</v>
      </c>
      <c r="AG15" s="65">
        <v>1</v>
      </c>
      <c r="AH15" s="52">
        <v>0</v>
      </c>
      <c r="AI15" s="24">
        <f t="shared" si="7"/>
        <v>0</v>
      </c>
      <c r="AJ15" s="65">
        <v>22</v>
      </c>
      <c r="AK15" s="87" t="s">
        <v>70</v>
      </c>
      <c r="AL15" s="65">
        <v>1</v>
      </c>
      <c r="AM15" s="52">
        <v>0</v>
      </c>
      <c r="AN15" s="24">
        <f t="shared" si="9"/>
        <v>0</v>
      </c>
      <c r="AO15" s="127">
        <f>LARGE(CHOOSE({1,2,3,4,5,6}, O15,T15,Y15,AD15,AI15,AN15),1)+LARGE(CHOOSE({1,2,3,4,5,6},O15,T15,Y15,AD15,AI15,AN15),2)+J15</f>
        <v>203</v>
      </c>
    </row>
    <row r="16" spans="1:41" x14ac:dyDescent="0.25">
      <c r="A16" s="28">
        <v>13</v>
      </c>
      <c r="B16" s="33" t="s">
        <v>19</v>
      </c>
      <c r="C16" s="30" t="s">
        <v>9</v>
      </c>
      <c r="D16" s="30" t="s">
        <v>79</v>
      </c>
      <c r="E16" s="30" t="s">
        <v>43</v>
      </c>
      <c r="F16" s="17">
        <v>19</v>
      </c>
      <c r="G16" s="17">
        <v>13</v>
      </c>
      <c r="H16" s="52">
        <v>0.5</v>
      </c>
      <c r="I16" s="55">
        <f t="shared" si="11"/>
        <v>36.842105263157897</v>
      </c>
      <c r="J16" s="24">
        <f t="shared" si="0"/>
        <v>37</v>
      </c>
      <c r="K16" s="28">
        <v>16</v>
      </c>
      <c r="L16" s="28">
        <v>6</v>
      </c>
      <c r="M16" s="28">
        <v>0.5</v>
      </c>
      <c r="N16" s="52">
        <f t="shared" si="1"/>
        <v>68.75</v>
      </c>
      <c r="O16" s="24">
        <f t="shared" si="2"/>
        <v>69</v>
      </c>
      <c r="P16" s="127">
        <v>19</v>
      </c>
      <c r="Q16" s="127">
        <v>9</v>
      </c>
      <c r="R16" s="127">
        <v>0.5</v>
      </c>
      <c r="S16" s="52">
        <f t="shared" si="3"/>
        <v>57.89473684210526</v>
      </c>
      <c r="T16" s="24">
        <f t="shared" si="4"/>
        <v>58</v>
      </c>
      <c r="U16" s="20">
        <v>19</v>
      </c>
      <c r="V16" s="127">
        <v>3</v>
      </c>
      <c r="W16" s="127">
        <v>0.25</v>
      </c>
      <c r="X16" s="52">
        <f>200*(U16+1-V16)*W16/U16</f>
        <v>44.736842105263158</v>
      </c>
      <c r="Y16" s="24">
        <f t="shared" si="5"/>
        <v>45</v>
      </c>
      <c r="Z16" s="20">
        <v>20</v>
      </c>
      <c r="AA16" s="127">
        <v>7</v>
      </c>
      <c r="AB16" s="127">
        <v>0.25</v>
      </c>
      <c r="AC16" s="55">
        <f>200*(Z16+1-AA16)*AB16/Z16</f>
        <v>35</v>
      </c>
      <c r="AD16" s="24">
        <f t="shared" si="6"/>
        <v>35</v>
      </c>
      <c r="AE16" s="65">
        <v>14</v>
      </c>
      <c r="AF16" s="87" t="s">
        <v>70</v>
      </c>
      <c r="AG16" s="65">
        <v>1</v>
      </c>
      <c r="AH16" s="52">
        <v>0</v>
      </c>
      <c r="AI16" s="24">
        <f t="shared" si="7"/>
        <v>0</v>
      </c>
      <c r="AJ16" s="65">
        <v>22</v>
      </c>
      <c r="AK16" s="87" t="s">
        <v>70</v>
      </c>
      <c r="AL16" s="65">
        <v>1</v>
      </c>
      <c r="AM16" s="52">
        <v>0</v>
      </c>
      <c r="AN16" s="24">
        <f t="shared" si="9"/>
        <v>0</v>
      </c>
      <c r="AO16" s="127">
        <f>LARGE(CHOOSE({1,2,3,4,5,6}, O16,T16,Y16,AD16,AI16,AN16),1)+LARGE(CHOOSE({1,2,3,4,5,6},O16,T16,Y16,AD16,AI16,AN16),2)+J16</f>
        <v>164</v>
      </c>
    </row>
    <row r="17" spans="1:41" x14ac:dyDescent="0.25">
      <c r="A17" s="28">
        <v>14</v>
      </c>
      <c r="B17" s="30" t="s">
        <v>17</v>
      </c>
      <c r="C17" s="30" t="s">
        <v>9</v>
      </c>
      <c r="D17" s="30" t="s">
        <v>76</v>
      </c>
      <c r="E17" s="30" t="s">
        <v>10</v>
      </c>
      <c r="F17" s="114">
        <v>19</v>
      </c>
      <c r="G17" s="114" t="s">
        <v>70</v>
      </c>
      <c r="H17" s="52">
        <v>0.5</v>
      </c>
      <c r="I17" s="52">
        <v>0</v>
      </c>
      <c r="J17" s="24">
        <f t="shared" si="0"/>
        <v>0</v>
      </c>
      <c r="K17" s="28">
        <v>16</v>
      </c>
      <c r="L17" s="28">
        <v>2</v>
      </c>
      <c r="M17" s="28">
        <v>0.5</v>
      </c>
      <c r="N17" s="52">
        <f t="shared" si="1"/>
        <v>93.75</v>
      </c>
      <c r="O17" s="24">
        <f t="shared" si="2"/>
        <v>94</v>
      </c>
      <c r="P17" s="23">
        <v>19</v>
      </c>
      <c r="Q17" s="23">
        <v>8</v>
      </c>
      <c r="R17" s="127">
        <v>0.5</v>
      </c>
      <c r="S17" s="52">
        <f t="shared" si="3"/>
        <v>63.157894736842103</v>
      </c>
      <c r="T17" s="24">
        <f t="shared" si="4"/>
        <v>64</v>
      </c>
      <c r="U17" s="20">
        <v>19</v>
      </c>
      <c r="V17" s="32" t="s">
        <v>70</v>
      </c>
      <c r="W17" s="127">
        <v>0.25</v>
      </c>
      <c r="X17" s="52">
        <v>0</v>
      </c>
      <c r="Y17" s="24">
        <f t="shared" si="5"/>
        <v>0</v>
      </c>
      <c r="Z17" s="20">
        <v>20</v>
      </c>
      <c r="AA17" s="32" t="s">
        <v>70</v>
      </c>
      <c r="AB17" s="127">
        <v>0.25</v>
      </c>
      <c r="AC17" s="95">
        <v>0</v>
      </c>
      <c r="AD17" s="24">
        <f t="shared" si="6"/>
        <v>0</v>
      </c>
      <c r="AE17" s="65">
        <v>14</v>
      </c>
      <c r="AF17" s="87" t="s">
        <v>70</v>
      </c>
      <c r="AG17" s="65">
        <v>1</v>
      </c>
      <c r="AH17" s="52">
        <v>0</v>
      </c>
      <c r="AI17" s="24">
        <f t="shared" si="7"/>
        <v>0</v>
      </c>
      <c r="AJ17" s="65">
        <v>22</v>
      </c>
      <c r="AK17" s="87" t="s">
        <v>70</v>
      </c>
      <c r="AL17" s="65">
        <v>1</v>
      </c>
      <c r="AM17" s="52">
        <v>0</v>
      </c>
      <c r="AN17" s="24">
        <f t="shared" si="9"/>
        <v>0</v>
      </c>
      <c r="AO17" s="127">
        <f>LARGE(CHOOSE({1,2,3,4,5,6}, O17,T17,Y17,AD17,AI17,AN17),1)+LARGE(CHOOSE({1,2,3,4,5,6},O17,T17,Y17,AD17,AI17,AN17),2)+J17</f>
        <v>158</v>
      </c>
    </row>
    <row r="18" spans="1:41" x14ac:dyDescent="0.25">
      <c r="A18" s="28">
        <v>15</v>
      </c>
      <c r="B18" s="30" t="s">
        <v>393</v>
      </c>
      <c r="C18" s="30" t="s">
        <v>9</v>
      </c>
      <c r="D18" s="30" t="s">
        <v>79</v>
      </c>
      <c r="E18" s="30" t="s">
        <v>392</v>
      </c>
      <c r="F18" s="84">
        <v>19</v>
      </c>
      <c r="G18" s="84" t="s">
        <v>70</v>
      </c>
      <c r="H18" s="52">
        <v>0.5</v>
      </c>
      <c r="I18" s="52">
        <v>0</v>
      </c>
      <c r="J18" s="24">
        <f t="shared" si="0"/>
        <v>0</v>
      </c>
      <c r="K18" s="28">
        <v>16</v>
      </c>
      <c r="L18" s="41" t="s">
        <v>70</v>
      </c>
      <c r="M18" s="28">
        <v>0.5</v>
      </c>
      <c r="N18" s="52">
        <v>0</v>
      </c>
      <c r="O18" s="24">
        <f t="shared" si="2"/>
        <v>0</v>
      </c>
      <c r="P18" s="20">
        <v>19</v>
      </c>
      <c r="Q18" s="32" t="s">
        <v>70</v>
      </c>
      <c r="R18" s="127">
        <v>0.5</v>
      </c>
      <c r="S18" s="52">
        <v>0</v>
      </c>
      <c r="T18" s="24">
        <f t="shared" si="4"/>
        <v>0</v>
      </c>
      <c r="U18" s="20">
        <v>19</v>
      </c>
      <c r="V18" s="32" t="s">
        <v>70</v>
      </c>
      <c r="W18" s="127">
        <v>0.25</v>
      </c>
      <c r="X18" s="52">
        <v>0</v>
      </c>
      <c r="Y18" s="24">
        <f t="shared" si="5"/>
        <v>0</v>
      </c>
      <c r="Z18" s="20">
        <v>20</v>
      </c>
      <c r="AA18" s="32" t="s">
        <v>70</v>
      </c>
      <c r="AB18" s="127">
        <v>0.25</v>
      </c>
      <c r="AC18" s="95">
        <v>0</v>
      </c>
      <c r="AD18" s="24">
        <f t="shared" si="6"/>
        <v>0</v>
      </c>
      <c r="AE18" s="65">
        <v>14</v>
      </c>
      <c r="AF18" s="87" t="s">
        <v>70</v>
      </c>
      <c r="AG18" s="65">
        <v>1</v>
      </c>
      <c r="AH18" s="52">
        <v>0</v>
      </c>
      <c r="AI18" s="24">
        <f t="shared" si="7"/>
        <v>0</v>
      </c>
      <c r="AJ18" s="65">
        <v>22</v>
      </c>
      <c r="AK18" s="65">
        <v>6</v>
      </c>
      <c r="AL18" s="65">
        <v>1</v>
      </c>
      <c r="AM18" s="55">
        <f t="shared" ref="AM18:AM23" si="12">200*(AJ18+1-AK18)*AL18/AJ18</f>
        <v>154.54545454545453</v>
      </c>
      <c r="AN18" s="24">
        <f t="shared" si="9"/>
        <v>155</v>
      </c>
      <c r="AO18" s="127">
        <f>LARGE(CHOOSE({1,2,3,4,5,6}, O18,T18,Y18,AD18,AI18,AN18),1)+LARGE(CHOOSE({1,2,3,4,5,6},O18,T18,Y18,AD18,AI18,AN18),2)+J18</f>
        <v>155</v>
      </c>
    </row>
    <row r="19" spans="1:41" x14ac:dyDescent="0.25">
      <c r="A19" s="28">
        <v>16</v>
      </c>
      <c r="B19" s="30" t="s">
        <v>332</v>
      </c>
      <c r="C19" s="30" t="s">
        <v>9</v>
      </c>
      <c r="D19" s="30" t="s">
        <v>77</v>
      </c>
      <c r="E19" s="30" t="s">
        <v>331</v>
      </c>
      <c r="F19" s="17">
        <v>19</v>
      </c>
      <c r="G19" s="17" t="s">
        <v>70</v>
      </c>
      <c r="H19" s="52">
        <v>0.5</v>
      </c>
      <c r="I19" s="52">
        <v>0</v>
      </c>
      <c r="J19" s="24">
        <f t="shared" si="0"/>
        <v>0</v>
      </c>
      <c r="K19" s="28">
        <v>16</v>
      </c>
      <c r="L19" s="41" t="s">
        <v>70</v>
      </c>
      <c r="M19" s="28">
        <v>0.5</v>
      </c>
      <c r="N19" s="52">
        <v>0</v>
      </c>
      <c r="O19" s="24">
        <f t="shared" si="2"/>
        <v>0</v>
      </c>
      <c r="P19" s="20">
        <v>19</v>
      </c>
      <c r="Q19" s="32" t="s">
        <v>70</v>
      </c>
      <c r="R19" s="127">
        <v>0.5</v>
      </c>
      <c r="S19" s="52">
        <v>0</v>
      </c>
      <c r="T19" s="24">
        <f t="shared" si="4"/>
        <v>0</v>
      </c>
      <c r="U19" s="20">
        <v>19</v>
      </c>
      <c r="V19" s="32" t="s">
        <v>70</v>
      </c>
      <c r="W19" s="127">
        <v>0.25</v>
      </c>
      <c r="X19" s="52">
        <v>0</v>
      </c>
      <c r="Y19" s="24">
        <f t="shared" si="5"/>
        <v>0</v>
      </c>
      <c r="Z19" s="20">
        <v>20</v>
      </c>
      <c r="AA19" s="32" t="s">
        <v>70</v>
      </c>
      <c r="AB19" s="127">
        <v>0.25</v>
      </c>
      <c r="AC19" s="95">
        <v>0</v>
      </c>
      <c r="AD19" s="24">
        <f t="shared" si="6"/>
        <v>0</v>
      </c>
      <c r="AE19" s="65">
        <v>14</v>
      </c>
      <c r="AF19" s="87">
        <v>9</v>
      </c>
      <c r="AG19" s="65">
        <v>1</v>
      </c>
      <c r="AH19" s="55">
        <f>200*(AE19+1-AF19)*AG19/AE19</f>
        <v>85.714285714285708</v>
      </c>
      <c r="AI19" s="24">
        <f t="shared" si="7"/>
        <v>86</v>
      </c>
      <c r="AJ19" s="65">
        <v>22</v>
      </c>
      <c r="AK19" s="87">
        <v>16</v>
      </c>
      <c r="AL19" s="65">
        <v>1</v>
      </c>
      <c r="AM19" s="55">
        <f t="shared" si="12"/>
        <v>63.636363636363633</v>
      </c>
      <c r="AN19" s="24">
        <f t="shared" si="9"/>
        <v>64</v>
      </c>
      <c r="AO19" s="127">
        <f>LARGE(CHOOSE({1,2,3,4,5,6}, O19,T19,Y19,AD19,AI19,AN19),1)+LARGE(CHOOSE({1,2,3,4,5,6},O19,T19,Y19,AD19,AI19,AN19),2)+J19</f>
        <v>150</v>
      </c>
    </row>
    <row r="20" spans="1:41" x14ac:dyDescent="0.25">
      <c r="A20" s="28">
        <v>17</v>
      </c>
      <c r="B20" s="30" t="s">
        <v>333</v>
      </c>
      <c r="C20" s="30" t="s">
        <v>9</v>
      </c>
      <c r="D20" s="30" t="s">
        <v>77</v>
      </c>
      <c r="E20" s="30" t="s">
        <v>38</v>
      </c>
      <c r="F20" s="17">
        <v>19</v>
      </c>
      <c r="G20" s="17" t="s">
        <v>70</v>
      </c>
      <c r="H20" s="52">
        <v>0.5</v>
      </c>
      <c r="I20" s="52">
        <v>0</v>
      </c>
      <c r="J20" s="24">
        <f t="shared" si="0"/>
        <v>0</v>
      </c>
      <c r="K20" s="28">
        <v>16</v>
      </c>
      <c r="L20" s="41" t="s">
        <v>70</v>
      </c>
      <c r="M20" s="28">
        <v>0.5</v>
      </c>
      <c r="N20" s="52">
        <v>0</v>
      </c>
      <c r="O20" s="24">
        <f t="shared" si="2"/>
        <v>0</v>
      </c>
      <c r="P20" s="20">
        <v>19</v>
      </c>
      <c r="Q20" s="32" t="s">
        <v>70</v>
      </c>
      <c r="R20" s="127">
        <v>0.5</v>
      </c>
      <c r="S20" s="52">
        <v>0</v>
      </c>
      <c r="T20" s="24">
        <f t="shared" si="4"/>
        <v>0</v>
      </c>
      <c r="U20" s="20">
        <v>19</v>
      </c>
      <c r="V20" s="32" t="s">
        <v>70</v>
      </c>
      <c r="W20" s="127">
        <v>0.25</v>
      </c>
      <c r="X20" s="52">
        <v>0</v>
      </c>
      <c r="Y20" s="24">
        <f t="shared" si="5"/>
        <v>0</v>
      </c>
      <c r="Z20" s="20">
        <v>20</v>
      </c>
      <c r="AA20" s="32" t="s">
        <v>70</v>
      </c>
      <c r="AB20" s="127">
        <v>0.25</v>
      </c>
      <c r="AC20" s="95">
        <v>0</v>
      </c>
      <c r="AD20" s="24">
        <f t="shared" si="6"/>
        <v>0</v>
      </c>
      <c r="AE20" s="65">
        <v>14</v>
      </c>
      <c r="AF20" s="87">
        <v>10</v>
      </c>
      <c r="AG20" s="65">
        <v>1</v>
      </c>
      <c r="AH20" s="55">
        <f>200*(AE20+1-AF20)*AG20/AE20</f>
        <v>71.428571428571431</v>
      </c>
      <c r="AI20" s="24">
        <f t="shared" si="7"/>
        <v>72</v>
      </c>
      <c r="AJ20" s="65">
        <v>22</v>
      </c>
      <c r="AK20" s="87">
        <v>15</v>
      </c>
      <c r="AL20" s="65">
        <v>1</v>
      </c>
      <c r="AM20" s="55">
        <f t="shared" si="12"/>
        <v>72.727272727272734</v>
      </c>
      <c r="AN20" s="24">
        <f t="shared" si="9"/>
        <v>73</v>
      </c>
      <c r="AO20" s="127">
        <f>LARGE(CHOOSE({1,2,3,4,5,6}, O20,T20,Y20,AD20,AI20,AN20),1)+LARGE(CHOOSE({1,2,3,4,5,6},O20,T20,Y20,AD20,AI20,AN20),2)+J20</f>
        <v>145</v>
      </c>
    </row>
    <row r="21" spans="1:41" x14ac:dyDescent="0.25">
      <c r="A21" s="28">
        <v>18</v>
      </c>
      <c r="B21" s="30" t="s">
        <v>387</v>
      </c>
      <c r="C21" s="30" t="s">
        <v>9</v>
      </c>
      <c r="D21" s="30" t="s">
        <v>79</v>
      </c>
      <c r="E21" s="30" t="s">
        <v>306</v>
      </c>
      <c r="F21" s="84">
        <v>19</v>
      </c>
      <c r="G21" s="84" t="s">
        <v>70</v>
      </c>
      <c r="H21" s="52">
        <v>0.5</v>
      </c>
      <c r="I21" s="52">
        <v>0</v>
      </c>
      <c r="J21" s="24">
        <f t="shared" si="0"/>
        <v>0</v>
      </c>
      <c r="K21" s="28">
        <v>16</v>
      </c>
      <c r="L21" s="41" t="s">
        <v>70</v>
      </c>
      <c r="M21" s="28">
        <v>0.5</v>
      </c>
      <c r="N21" s="52">
        <v>0</v>
      </c>
      <c r="O21" s="24">
        <f t="shared" si="2"/>
        <v>0</v>
      </c>
      <c r="P21" s="127">
        <v>19</v>
      </c>
      <c r="Q21" s="32" t="s">
        <v>70</v>
      </c>
      <c r="R21" s="127">
        <v>0.5</v>
      </c>
      <c r="S21" s="52">
        <v>0</v>
      </c>
      <c r="T21" s="24">
        <f t="shared" si="4"/>
        <v>0</v>
      </c>
      <c r="U21" s="20">
        <v>19</v>
      </c>
      <c r="V21" s="32" t="s">
        <v>70</v>
      </c>
      <c r="W21" s="127">
        <v>0.25</v>
      </c>
      <c r="X21" s="52">
        <v>0</v>
      </c>
      <c r="Y21" s="24">
        <f t="shared" si="5"/>
        <v>0</v>
      </c>
      <c r="Z21" s="20">
        <v>20</v>
      </c>
      <c r="AA21" s="32" t="s">
        <v>70</v>
      </c>
      <c r="AB21" s="127">
        <v>0.25</v>
      </c>
      <c r="AC21" s="95">
        <v>0</v>
      </c>
      <c r="AD21" s="24">
        <f t="shared" si="6"/>
        <v>0</v>
      </c>
      <c r="AE21" s="65">
        <v>14</v>
      </c>
      <c r="AF21" s="87" t="s">
        <v>70</v>
      </c>
      <c r="AG21" s="65">
        <v>1</v>
      </c>
      <c r="AH21" s="52">
        <v>0</v>
      </c>
      <c r="AI21" s="24">
        <f t="shared" si="7"/>
        <v>0</v>
      </c>
      <c r="AJ21" s="65">
        <v>22</v>
      </c>
      <c r="AK21" s="65">
        <v>9</v>
      </c>
      <c r="AL21" s="65">
        <v>1</v>
      </c>
      <c r="AM21" s="55">
        <f t="shared" si="12"/>
        <v>127.27272727272727</v>
      </c>
      <c r="AN21" s="24">
        <f t="shared" si="9"/>
        <v>128</v>
      </c>
      <c r="AO21" s="127">
        <f>LARGE(CHOOSE({1,2,3,4,5,6}, O21,T21,Y21,AD21,AI21,AN21),1)+LARGE(CHOOSE({1,2,3,4,5,6},O21,T21,Y21,AD21,AI21,AN21),2)+J21</f>
        <v>128</v>
      </c>
    </row>
    <row r="22" spans="1:41" x14ac:dyDescent="0.25">
      <c r="A22" s="28">
        <v>19</v>
      </c>
      <c r="B22" s="30" t="s">
        <v>305</v>
      </c>
      <c r="C22" s="30" t="s">
        <v>9</v>
      </c>
      <c r="D22" s="30" t="s">
        <v>78</v>
      </c>
      <c r="E22" s="30" t="s">
        <v>306</v>
      </c>
      <c r="F22" s="127">
        <v>19</v>
      </c>
      <c r="G22" s="127" t="s">
        <v>70</v>
      </c>
      <c r="H22" s="52">
        <v>0.5</v>
      </c>
      <c r="I22" s="52">
        <v>0</v>
      </c>
      <c r="J22" s="24">
        <f t="shared" si="0"/>
        <v>0</v>
      </c>
      <c r="K22" s="28">
        <v>16</v>
      </c>
      <c r="L22" s="28">
        <v>16</v>
      </c>
      <c r="M22" s="28">
        <v>0.5</v>
      </c>
      <c r="N22" s="52">
        <f>200*(K22+1-L22)*M22/K22</f>
        <v>6.25</v>
      </c>
      <c r="O22" s="24">
        <f t="shared" si="2"/>
        <v>7</v>
      </c>
      <c r="P22" s="23">
        <v>19</v>
      </c>
      <c r="Q22" s="23">
        <v>18</v>
      </c>
      <c r="R22" s="127">
        <v>0.5</v>
      </c>
      <c r="S22" s="115">
        <f>200*(P22+1-Q22)*R22/P22</f>
        <v>10.526315789473685</v>
      </c>
      <c r="T22" s="24">
        <f t="shared" si="4"/>
        <v>11</v>
      </c>
      <c r="U22" s="20">
        <v>19</v>
      </c>
      <c r="V22" s="32" t="s">
        <v>70</v>
      </c>
      <c r="W22" s="127">
        <v>0.25</v>
      </c>
      <c r="X22" s="52">
        <v>0</v>
      </c>
      <c r="Y22" s="24">
        <f t="shared" si="5"/>
        <v>0</v>
      </c>
      <c r="Z22" s="20">
        <v>20</v>
      </c>
      <c r="AA22" s="32" t="s">
        <v>70</v>
      </c>
      <c r="AB22" s="127">
        <v>0.25</v>
      </c>
      <c r="AC22" s="95">
        <v>0</v>
      </c>
      <c r="AD22" s="24">
        <f t="shared" si="6"/>
        <v>0</v>
      </c>
      <c r="AE22" s="65">
        <v>14</v>
      </c>
      <c r="AF22" s="87">
        <v>11</v>
      </c>
      <c r="AG22" s="65">
        <v>1</v>
      </c>
      <c r="AH22" s="55">
        <f>200*(AE22+1-AF22)*AG22/AE22</f>
        <v>57.142857142857146</v>
      </c>
      <c r="AI22" s="24">
        <f t="shared" si="7"/>
        <v>58</v>
      </c>
      <c r="AJ22" s="65">
        <v>22</v>
      </c>
      <c r="AK22" s="87">
        <v>18</v>
      </c>
      <c r="AL22" s="65">
        <v>1</v>
      </c>
      <c r="AM22" s="55">
        <f t="shared" si="12"/>
        <v>45.454545454545453</v>
      </c>
      <c r="AN22" s="24">
        <f t="shared" si="9"/>
        <v>46</v>
      </c>
      <c r="AO22" s="127">
        <f>LARGE(CHOOSE({1,2,3,4,5,6}, O22,T22,Y22,AD22,AI22,AN22),1)+LARGE(CHOOSE({1,2,3,4,5,6},O22,T22,Y22,AD22,AI22,AN22),2)+J22</f>
        <v>104</v>
      </c>
    </row>
    <row r="23" spans="1:41" x14ac:dyDescent="0.25">
      <c r="A23" s="28">
        <v>20</v>
      </c>
      <c r="B23" s="30" t="s">
        <v>334</v>
      </c>
      <c r="C23" s="30" t="s">
        <v>9</v>
      </c>
      <c r="D23" s="30" t="s">
        <v>77</v>
      </c>
      <c r="E23" s="30" t="s">
        <v>335</v>
      </c>
      <c r="F23" s="17">
        <v>19</v>
      </c>
      <c r="G23" s="17" t="s">
        <v>70</v>
      </c>
      <c r="H23" s="52">
        <v>0.5</v>
      </c>
      <c r="I23" s="52">
        <v>0</v>
      </c>
      <c r="J23" s="24">
        <f t="shared" si="0"/>
        <v>0</v>
      </c>
      <c r="K23" s="28">
        <v>16</v>
      </c>
      <c r="L23" s="41" t="s">
        <v>70</v>
      </c>
      <c r="M23" s="28">
        <v>0.5</v>
      </c>
      <c r="N23" s="52">
        <v>0</v>
      </c>
      <c r="O23" s="24">
        <f t="shared" si="2"/>
        <v>0</v>
      </c>
      <c r="P23" s="127">
        <v>19</v>
      </c>
      <c r="Q23" s="32" t="s">
        <v>70</v>
      </c>
      <c r="R23" s="127">
        <v>0.5</v>
      </c>
      <c r="S23" s="52">
        <v>0</v>
      </c>
      <c r="T23" s="24">
        <f t="shared" si="4"/>
        <v>0</v>
      </c>
      <c r="U23" s="20">
        <v>19</v>
      </c>
      <c r="V23" s="32" t="s">
        <v>70</v>
      </c>
      <c r="W23" s="127">
        <v>0.25</v>
      </c>
      <c r="X23" s="52">
        <v>0</v>
      </c>
      <c r="Y23" s="24">
        <f t="shared" si="5"/>
        <v>0</v>
      </c>
      <c r="Z23" s="20">
        <v>20</v>
      </c>
      <c r="AA23" s="32" t="s">
        <v>70</v>
      </c>
      <c r="AB23" s="127">
        <v>0.25</v>
      </c>
      <c r="AC23" s="95">
        <v>0</v>
      </c>
      <c r="AD23" s="24">
        <f t="shared" si="6"/>
        <v>0</v>
      </c>
      <c r="AE23" s="65">
        <v>14</v>
      </c>
      <c r="AF23" s="87">
        <v>12</v>
      </c>
      <c r="AG23" s="65">
        <v>1</v>
      </c>
      <c r="AH23" s="55">
        <f>200*(AE23+1-AF23)*AG23/AE23</f>
        <v>42.857142857142854</v>
      </c>
      <c r="AI23" s="24">
        <f t="shared" si="7"/>
        <v>43</v>
      </c>
      <c r="AJ23" s="65">
        <v>22</v>
      </c>
      <c r="AK23" s="87">
        <v>17</v>
      </c>
      <c r="AL23" s="65">
        <v>1</v>
      </c>
      <c r="AM23" s="55">
        <f t="shared" si="12"/>
        <v>54.545454545454547</v>
      </c>
      <c r="AN23" s="24">
        <f t="shared" si="9"/>
        <v>55</v>
      </c>
      <c r="AO23" s="127">
        <f>LARGE(CHOOSE({1,2,3,4,5,6}, O23,T23,Y23,AD23,AI23,AN23),1)+LARGE(CHOOSE({1,2,3,4,5,6},O23,T23,Y23,AD23,AI23,AN23),2)+J23</f>
        <v>98</v>
      </c>
    </row>
    <row r="24" spans="1:41" x14ac:dyDescent="0.25">
      <c r="A24" s="28">
        <v>21</v>
      </c>
      <c r="B24" s="33" t="s">
        <v>100</v>
      </c>
      <c r="C24" s="30" t="s">
        <v>9</v>
      </c>
      <c r="D24" s="30" t="s">
        <v>79</v>
      </c>
      <c r="E24" s="30" t="s">
        <v>102</v>
      </c>
      <c r="F24" s="17">
        <v>19</v>
      </c>
      <c r="G24" s="17">
        <v>17</v>
      </c>
      <c r="H24" s="52">
        <v>0.5</v>
      </c>
      <c r="I24" s="55">
        <f>200*(F24+1-G24)*H24/F24</f>
        <v>15.789473684210526</v>
      </c>
      <c r="J24" s="24">
        <f t="shared" si="0"/>
        <v>16</v>
      </c>
      <c r="K24" s="28">
        <v>16</v>
      </c>
      <c r="L24" s="28">
        <v>13</v>
      </c>
      <c r="M24" s="28">
        <v>0.5</v>
      </c>
      <c r="N24" s="52">
        <f>200*(K24+1-L24)*M24/K24</f>
        <v>25</v>
      </c>
      <c r="O24" s="24">
        <f t="shared" si="2"/>
        <v>25</v>
      </c>
      <c r="P24" s="127">
        <v>19</v>
      </c>
      <c r="Q24" s="127">
        <v>13</v>
      </c>
      <c r="R24" s="127">
        <v>0.5</v>
      </c>
      <c r="S24" s="52">
        <f>200*(P24+1-Q24)*R24/P24</f>
        <v>36.842105263157897</v>
      </c>
      <c r="T24" s="24">
        <f t="shared" si="4"/>
        <v>37</v>
      </c>
      <c r="U24" s="20">
        <v>19</v>
      </c>
      <c r="V24" s="32" t="s">
        <v>70</v>
      </c>
      <c r="W24" s="127">
        <v>0.25</v>
      </c>
      <c r="X24" s="52">
        <v>0</v>
      </c>
      <c r="Y24" s="24">
        <f t="shared" si="5"/>
        <v>0</v>
      </c>
      <c r="Z24" s="20">
        <v>20</v>
      </c>
      <c r="AA24" s="127">
        <v>13</v>
      </c>
      <c r="AB24" s="127">
        <v>0.25</v>
      </c>
      <c r="AC24" s="95">
        <f>200*(Z24+1-AA24)*AB24/Z24</f>
        <v>20</v>
      </c>
      <c r="AD24" s="24">
        <f t="shared" si="6"/>
        <v>20</v>
      </c>
      <c r="AE24" s="65">
        <v>14</v>
      </c>
      <c r="AF24" s="87" t="s">
        <v>70</v>
      </c>
      <c r="AG24" s="65">
        <v>1</v>
      </c>
      <c r="AH24" s="52">
        <v>0</v>
      </c>
      <c r="AI24" s="24">
        <f t="shared" si="7"/>
        <v>0</v>
      </c>
      <c r="AJ24" s="65">
        <v>22</v>
      </c>
      <c r="AK24" s="87" t="s">
        <v>70</v>
      </c>
      <c r="AL24" s="65">
        <v>1</v>
      </c>
      <c r="AM24" s="52">
        <v>0</v>
      </c>
      <c r="AN24" s="24">
        <f t="shared" si="9"/>
        <v>0</v>
      </c>
      <c r="AO24" s="127">
        <f>LARGE(CHOOSE({1,2,3,4,5,6}, O24,T24,Y24,AD24,AI24,AN24),1)+LARGE(CHOOSE({1,2,3,4,5,6},O24,T24,Y24,AD24,AI24,AN24),2)+J24</f>
        <v>78</v>
      </c>
    </row>
    <row r="25" spans="1:41" x14ac:dyDescent="0.25">
      <c r="A25" s="28">
        <v>22</v>
      </c>
      <c r="B25" s="34" t="s">
        <v>160</v>
      </c>
      <c r="C25" s="34" t="s">
        <v>9</v>
      </c>
      <c r="D25" s="34" t="s">
        <v>78</v>
      </c>
      <c r="E25" s="34" t="s">
        <v>161</v>
      </c>
      <c r="F25" s="17">
        <v>19</v>
      </c>
      <c r="G25" s="17">
        <v>10</v>
      </c>
      <c r="H25" s="52">
        <v>0.5</v>
      </c>
      <c r="I25" s="55">
        <f>200*(F25+1-G25)*H25/F25</f>
        <v>52.631578947368418</v>
      </c>
      <c r="J25" s="24">
        <f t="shared" si="0"/>
        <v>53</v>
      </c>
      <c r="K25" s="28">
        <v>16</v>
      </c>
      <c r="L25" s="41" t="s">
        <v>70</v>
      </c>
      <c r="M25" s="28">
        <v>0.5</v>
      </c>
      <c r="N25" s="52">
        <v>0</v>
      </c>
      <c r="O25" s="24">
        <v>0</v>
      </c>
      <c r="P25" s="20">
        <v>19</v>
      </c>
      <c r="Q25" s="32" t="s">
        <v>70</v>
      </c>
      <c r="R25" s="127">
        <v>0.5</v>
      </c>
      <c r="S25" s="52">
        <v>0</v>
      </c>
      <c r="T25" s="24">
        <f t="shared" si="4"/>
        <v>0</v>
      </c>
      <c r="U25" s="20">
        <v>19</v>
      </c>
      <c r="V25" s="127">
        <v>12</v>
      </c>
      <c r="W25" s="127">
        <v>0.25</v>
      </c>
      <c r="X25" s="52">
        <f>200*(U25+1-V25)*W25/U25</f>
        <v>21.05263157894737</v>
      </c>
      <c r="Y25" s="24">
        <f t="shared" si="5"/>
        <v>22</v>
      </c>
      <c r="Z25" s="20">
        <v>20</v>
      </c>
      <c r="AA25" s="32" t="s">
        <v>70</v>
      </c>
      <c r="AB25" s="127">
        <v>0.25</v>
      </c>
      <c r="AC25" s="95">
        <v>0</v>
      </c>
      <c r="AD25" s="24">
        <f t="shared" si="6"/>
        <v>0</v>
      </c>
      <c r="AE25" s="65">
        <v>14</v>
      </c>
      <c r="AF25" s="87" t="s">
        <v>70</v>
      </c>
      <c r="AG25" s="65">
        <v>1</v>
      </c>
      <c r="AH25" s="52">
        <v>0</v>
      </c>
      <c r="AI25" s="24">
        <f t="shared" si="7"/>
        <v>0</v>
      </c>
      <c r="AJ25" s="65">
        <v>22</v>
      </c>
      <c r="AK25" s="87" t="s">
        <v>70</v>
      </c>
      <c r="AL25" s="65">
        <v>1</v>
      </c>
      <c r="AM25" s="52">
        <v>0</v>
      </c>
      <c r="AN25" s="24">
        <f t="shared" si="9"/>
        <v>0</v>
      </c>
      <c r="AO25" s="127">
        <f>LARGE(CHOOSE({1,2,3,4,5,6}, O25,T25,Y25,AD25,AI25,AN25),1)+LARGE(CHOOSE({1,2,3,4,5,6},O25,T25,Y25,AD25,AI25,AN25),2)+J25</f>
        <v>75</v>
      </c>
    </row>
    <row r="26" spans="1:41" x14ac:dyDescent="0.25">
      <c r="A26" s="28">
        <v>23</v>
      </c>
      <c r="B26" s="34" t="s">
        <v>162</v>
      </c>
      <c r="C26" s="34" t="s">
        <v>9</v>
      </c>
      <c r="D26" s="34" t="s">
        <v>78</v>
      </c>
      <c r="E26" s="34" t="s">
        <v>44</v>
      </c>
      <c r="F26" s="17">
        <v>19</v>
      </c>
      <c r="G26" s="17">
        <v>15</v>
      </c>
      <c r="H26" s="52">
        <v>0.5</v>
      </c>
      <c r="I26" s="55">
        <f>200*(F26+1-G26)*H26/F26</f>
        <v>26.315789473684209</v>
      </c>
      <c r="J26" s="24">
        <f t="shared" si="0"/>
        <v>27</v>
      </c>
      <c r="K26" s="28">
        <v>16</v>
      </c>
      <c r="L26" s="41" t="s">
        <v>70</v>
      </c>
      <c r="M26" s="28">
        <v>0.5</v>
      </c>
      <c r="N26" s="52">
        <v>0</v>
      </c>
      <c r="O26" s="24">
        <f t="shared" ref="O26:O37" si="13">ROUNDUP(N26,0)</f>
        <v>0</v>
      </c>
      <c r="P26" s="20">
        <v>19</v>
      </c>
      <c r="Q26" s="151" t="s">
        <v>70</v>
      </c>
      <c r="R26" s="127">
        <v>0.5</v>
      </c>
      <c r="S26" s="17">
        <v>0</v>
      </c>
      <c r="T26" s="24">
        <f t="shared" si="4"/>
        <v>0</v>
      </c>
      <c r="U26" s="20">
        <v>19</v>
      </c>
      <c r="V26" s="127">
        <v>13</v>
      </c>
      <c r="W26" s="127">
        <v>0.25</v>
      </c>
      <c r="X26" s="52">
        <f>200*(U26+1-V26)*W26/U26</f>
        <v>18.421052631578949</v>
      </c>
      <c r="Y26" s="24">
        <f t="shared" si="5"/>
        <v>19</v>
      </c>
      <c r="Z26" s="20">
        <v>20</v>
      </c>
      <c r="AA26" s="127">
        <v>16</v>
      </c>
      <c r="AB26" s="127">
        <v>0.25</v>
      </c>
      <c r="AC26" s="95">
        <f>200*(Z26+1-AA26)*AB26/Z26</f>
        <v>12.5</v>
      </c>
      <c r="AD26" s="24">
        <f t="shared" si="6"/>
        <v>13</v>
      </c>
      <c r="AE26" s="65">
        <v>14</v>
      </c>
      <c r="AF26" s="87" t="s">
        <v>70</v>
      </c>
      <c r="AG26" s="65">
        <v>1</v>
      </c>
      <c r="AH26" s="52">
        <v>0</v>
      </c>
      <c r="AI26" s="24">
        <f t="shared" si="7"/>
        <v>0</v>
      </c>
      <c r="AJ26" s="65">
        <v>22</v>
      </c>
      <c r="AK26" s="87" t="s">
        <v>70</v>
      </c>
      <c r="AL26" s="65">
        <v>1</v>
      </c>
      <c r="AM26" s="52">
        <v>0</v>
      </c>
      <c r="AN26" s="24">
        <f t="shared" si="9"/>
        <v>0</v>
      </c>
      <c r="AO26" s="127">
        <f>LARGE(CHOOSE({1,2,3,4,5,6}, O26,T26,Y26,AD26,AI26,AN26),1)+LARGE(CHOOSE({1,2,3,4,5,6},O26,T26,Y26,AD26,AI26,AN26),2)+J26</f>
        <v>59</v>
      </c>
    </row>
    <row r="27" spans="1:41" s="141" customFormat="1" x14ac:dyDescent="0.25">
      <c r="A27" s="28">
        <v>24</v>
      </c>
      <c r="B27" s="30" t="s">
        <v>337</v>
      </c>
      <c r="C27" s="30" t="s">
        <v>9</v>
      </c>
      <c r="D27" s="30" t="s">
        <v>77</v>
      </c>
      <c r="E27" s="30" t="s">
        <v>336</v>
      </c>
      <c r="F27" s="17">
        <v>19</v>
      </c>
      <c r="G27" s="17" t="s">
        <v>70</v>
      </c>
      <c r="H27" s="52">
        <v>0.5</v>
      </c>
      <c r="I27" s="52">
        <v>0</v>
      </c>
      <c r="J27" s="24">
        <f t="shared" si="0"/>
        <v>0</v>
      </c>
      <c r="K27" s="28">
        <v>16</v>
      </c>
      <c r="L27" s="41" t="s">
        <v>70</v>
      </c>
      <c r="M27" s="28">
        <v>0.5</v>
      </c>
      <c r="N27" s="52">
        <v>0</v>
      </c>
      <c r="O27" s="24">
        <f t="shared" si="13"/>
        <v>0</v>
      </c>
      <c r="P27" s="127">
        <v>19</v>
      </c>
      <c r="Q27" s="151" t="s">
        <v>70</v>
      </c>
      <c r="R27" s="127">
        <v>0.5</v>
      </c>
      <c r="S27" s="17">
        <v>0</v>
      </c>
      <c r="T27" s="24">
        <f t="shared" si="4"/>
        <v>0</v>
      </c>
      <c r="U27" s="127">
        <v>19</v>
      </c>
      <c r="V27" s="32" t="s">
        <v>70</v>
      </c>
      <c r="W27" s="127">
        <v>0.25</v>
      </c>
      <c r="X27" s="52">
        <v>0</v>
      </c>
      <c r="Y27" s="24">
        <f t="shared" si="5"/>
        <v>0</v>
      </c>
      <c r="Z27" s="127">
        <v>20</v>
      </c>
      <c r="AA27" s="32" t="s">
        <v>70</v>
      </c>
      <c r="AB27" s="127">
        <v>0.25</v>
      </c>
      <c r="AC27" s="95">
        <v>0</v>
      </c>
      <c r="AD27" s="24">
        <f t="shared" si="6"/>
        <v>0</v>
      </c>
      <c r="AE27" s="65">
        <v>14</v>
      </c>
      <c r="AF27" s="87">
        <v>13</v>
      </c>
      <c r="AG27" s="65">
        <v>1</v>
      </c>
      <c r="AH27" s="55">
        <f>200*(AE27+1-AF27)*AG27/AE27</f>
        <v>28.571428571428573</v>
      </c>
      <c r="AI27" s="24">
        <f t="shared" si="7"/>
        <v>29</v>
      </c>
      <c r="AJ27" s="65">
        <v>22</v>
      </c>
      <c r="AK27" s="87">
        <v>22</v>
      </c>
      <c r="AL27" s="65">
        <v>1</v>
      </c>
      <c r="AM27" s="55">
        <f>200*(AJ27+1-AK27)*AL27/AJ27</f>
        <v>9.0909090909090917</v>
      </c>
      <c r="AN27" s="24">
        <f t="shared" si="9"/>
        <v>10</v>
      </c>
      <c r="AO27" s="127">
        <f>LARGE(CHOOSE({1,2,3,4,5,6}, O27,T27,Y27,AD27,AI27,AN27),1)+LARGE(CHOOSE({1,2,3,4,5,6},O27,T27,Y27,AD27,AI27,AN27),2)+J27</f>
        <v>39</v>
      </c>
    </row>
    <row r="28" spans="1:41" ht="15" customHeight="1" x14ac:dyDescent="0.25">
      <c r="A28" s="28">
        <v>25</v>
      </c>
      <c r="B28" s="30" t="s">
        <v>388</v>
      </c>
      <c r="C28" s="30" t="s">
        <v>9</v>
      </c>
      <c r="D28" s="30" t="s">
        <v>76</v>
      </c>
      <c r="E28" s="30" t="s">
        <v>306</v>
      </c>
      <c r="F28" s="17">
        <v>19</v>
      </c>
      <c r="G28" s="17" t="s">
        <v>70</v>
      </c>
      <c r="H28" s="17">
        <v>0.5</v>
      </c>
      <c r="I28" s="17">
        <v>0</v>
      </c>
      <c r="J28" s="24">
        <f t="shared" si="0"/>
        <v>0</v>
      </c>
      <c r="K28" s="28">
        <v>16</v>
      </c>
      <c r="L28" s="41" t="s">
        <v>70</v>
      </c>
      <c r="M28" s="28">
        <v>0.5</v>
      </c>
      <c r="N28" s="17">
        <v>0</v>
      </c>
      <c r="O28" s="24">
        <f t="shared" si="13"/>
        <v>0</v>
      </c>
      <c r="P28" s="127">
        <v>19</v>
      </c>
      <c r="Q28" s="32" t="s">
        <v>70</v>
      </c>
      <c r="R28" s="127">
        <v>0.5</v>
      </c>
      <c r="S28" s="17">
        <v>0</v>
      </c>
      <c r="T28" s="24">
        <f t="shared" si="4"/>
        <v>0</v>
      </c>
      <c r="U28" s="127">
        <v>19</v>
      </c>
      <c r="V28" s="32" t="s">
        <v>70</v>
      </c>
      <c r="W28" s="127">
        <v>0.25</v>
      </c>
      <c r="X28" s="17">
        <v>0</v>
      </c>
      <c r="Y28" s="24">
        <f t="shared" si="5"/>
        <v>0</v>
      </c>
      <c r="Z28" s="127">
        <v>20</v>
      </c>
      <c r="AA28" s="32" t="s">
        <v>70</v>
      </c>
      <c r="AB28" s="127">
        <v>0.25</v>
      </c>
      <c r="AC28" s="96">
        <v>0</v>
      </c>
      <c r="AD28" s="24">
        <f t="shared" si="6"/>
        <v>0</v>
      </c>
      <c r="AE28" s="65">
        <v>14</v>
      </c>
      <c r="AF28" s="87" t="s">
        <v>70</v>
      </c>
      <c r="AG28" s="65">
        <v>1</v>
      </c>
      <c r="AH28" s="52">
        <v>0</v>
      </c>
      <c r="AI28" s="24">
        <f t="shared" si="7"/>
        <v>0</v>
      </c>
      <c r="AJ28" s="65">
        <v>22</v>
      </c>
      <c r="AK28" s="65">
        <v>19</v>
      </c>
      <c r="AL28" s="65">
        <v>1</v>
      </c>
      <c r="AM28" s="55">
        <f>200*(AJ28+1-AK28)*AL28/AJ28</f>
        <v>36.363636363636367</v>
      </c>
      <c r="AN28" s="24">
        <f t="shared" si="9"/>
        <v>37</v>
      </c>
      <c r="AO28" s="127">
        <f>LARGE(CHOOSE({1,2,3,4,5,6}, O28,T28,Y28,AD28,AI28,AN28),1)+LARGE(CHOOSE({1,2,3,4,5,6},O28,T28,Y28,AD28,AI28,AN28),2)+J28</f>
        <v>37</v>
      </c>
    </row>
    <row r="29" spans="1:41" x14ac:dyDescent="0.25">
      <c r="A29" s="28">
        <v>26</v>
      </c>
      <c r="B29" s="30" t="s">
        <v>389</v>
      </c>
      <c r="C29" s="30" t="s">
        <v>9</v>
      </c>
      <c r="D29" s="30" t="s">
        <v>82</v>
      </c>
      <c r="E29" s="30" t="s">
        <v>394</v>
      </c>
      <c r="F29" s="17">
        <v>19</v>
      </c>
      <c r="G29" s="17" t="s">
        <v>70</v>
      </c>
      <c r="H29" s="17">
        <v>0.5</v>
      </c>
      <c r="I29" s="17">
        <v>0</v>
      </c>
      <c r="J29" s="24">
        <f t="shared" si="0"/>
        <v>0</v>
      </c>
      <c r="K29" s="28">
        <v>16</v>
      </c>
      <c r="L29" s="41" t="s">
        <v>70</v>
      </c>
      <c r="M29" s="28">
        <v>0.5</v>
      </c>
      <c r="N29" s="17">
        <v>0</v>
      </c>
      <c r="O29" s="24">
        <f t="shared" si="13"/>
        <v>0</v>
      </c>
      <c r="P29" s="127">
        <v>19</v>
      </c>
      <c r="Q29" s="32" t="s">
        <v>70</v>
      </c>
      <c r="R29" s="127">
        <v>0.5</v>
      </c>
      <c r="S29" s="17">
        <v>0</v>
      </c>
      <c r="T29" s="24">
        <f t="shared" si="4"/>
        <v>0</v>
      </c>
      <c r="U29" s="127">
        <v>19</v>
      </c>
      <c r="V29" s="32" t="s">
        <v>70</v>
      </c>
      <c r="W29" s="127">
        <v>0.25</v>
      </c>
      <c r="X29" s="52">
        <v>0</v>
      </c>
      <c r="Y29" s="24">
        <f t="shared" si="5"/>
        <v>0</v>
      </c>
      <c r="Z29" s="127">
        <v>20</v>
      </c>
      <c r="AA29" s="32" t="s">
        <v>70</v>
      </c>
      <c r="AB29" s="127">
        <v>0.25</v>
      </c>
      <c r="AC29" s="95">
        <v>0</v>
      </c>
      <c r="AD29" s="24">
        <f t="shared" si="6"/>
        <v>0</v>
      </c>
      <c r="AE29" s="65">
        <v>14</v>
      </c>
      <c r="AF29" s="87" t="s">
        <v>70</v>
      </c>
      <c r="AG29" s="65">
        <v>1</v>
      </c>
      <c r="AH29" s="17">
        <v>0</v>
      </c>
      <c r="AI29" s="24">
        <f t="shared" si="7"/>
        <v>0</v>
      </c>
      <c r="AJ29" s="65">
        <v>22</v>
      </c>
      <c r="AK29" s="65">
        <v>20</v>
      </c>
      <c r="AL29" s="65">
        <v>1</v>
      </c>
      <c r="AM29" s="55">
        <f>200*(AJ29+1-AK29)*AL29/AJ29</f>
        <v>27.272727272727273</v>
      </c>
      <c r="AN29" s="24">
        <f t="shared" si="9"/>
        <v>28</v>
      </c>
      <c r="AO29" s="127">
        <f>LARGE(CHOOSE({1,2,3,4,5,6}, O29,T29,Y29,AD29,AI29,AN29),1)+LARGE(CHOOSE({1,2,3,4,5,6},O29,T29,Y29,AD29,AI29,AN29),2)+J29</f>
        <v>28</v>
      </c>
    </row>
    <row r="30" spans="1:41" x14ac:dyDescent="0.25">
      <c r="A30" s="28">
        <v>27</v>
      </c>
      <c r="B30" s="33" t="s">
        <v>52</v>
      </c>
      <c r="C30" s="30" t="s">
        <v>9</v>
      </c>
      <c r="D30" s="30" t="s">
        <v>77</v>
      </c>
      <c r="E30" s="30" t="s">
        <v>69</v>
      </c>
      <c r="F30" s="17">
        <v>19</v>
      </c>
      <c r="G30" s="17" t="s">
        <v>70</v>
      </c>
      <c r="H30" s="17">
        <v>0.5</v>
      </c>
      <c r="I30" s="17">
        <v>0</v>
      </c>
      <c r="J30" s="24">
        <f t="shared" si="0"/>
        <v>0</v>
      </c>
      <c r="K30" s="28">
        <v>16</v>
      </c>
      <c r="L30" s="41" t="s">
        <v>70</v>
      </c>
      <c r="M30" s="28">
        <v>0.5</v>
      </c>
      <c r="N30" s="17">
        <v>0</v>
      </c>
      <c r="O30" s="24">
        <f t="shared" si="13"/>
        <v>0</v>
      </c>
      <c r="P30" s="127">
        <v>19</v>
      </c>
      <c r="Q30" s="127" t="s">
        <v>70</v>
      </c>
      <c r="R30" s="127">
        <v>0.5</v>
      </c>
      <c r="S30" s="17">
        <v>0</v>
      </c>
      <c r="T30" s="24">
        <f t="shared" si="4"/>
        <v>0</v>
      </c>
      <c r="U30" s="127">
        <v>19</v>
      </c>
      <c r="V30" s="127">
        <v>17</v>
      </c>
      <c r="W30" s="127">
        <v>0.25</v>
      </c>
      <c r="X30" s="52">
        <f>200*(U30+1-V30)*W30/U30</f>
        <v>7.8947368421052628</v>
      </c>
      <c r="Y30" s="24">
        <f t="shared" si="5"/>
        <v>8</v>
      </c>
      <c r="Z30" s="127">
        <v>20</v>
      </c>
      <c r="AA30" s="127">
        <v>15</v>
      </c>
      <c r="AB30" s="127">
        <v>0.25</v>
      </c>
      <c r="AC30" s="95">
        <f>200*(Z30+1-AA30)*AB30/Z30</f>
        <v>15</v>
      </c>
      <c r="AD30" s="24">
        <f t="shared" si="6"/>
        <v>15</v>
      </c>
      <c r="AE30" s="65">
        <v>14</v>
      </c>
      <c r="AF30" s="87" t="s">
        <v>70</v>
      </c>
      <c r="AG30" s="65">
        <v>1</v>
      </c>
      <c r="AH30" s="17">
        <v>0</v>
      </c>
      <c r="AI30" s="24">
        <f t="shared" si="7"/>
        <v>0</v>
      </c>
      <c r="AJ30" s="65">
        <v>22</v>
      </c>
      <c r="AK30" s="87" t="s">
        <v>70</v>
      </c>
      <c r="AL30" s="65">
        <v>1</v>
      </c>
      <c r="AM30" s="52">
        <v>0</v>
      </c>
      <c r="AN30" s="24">
        <f t="shared" si="9"/>
        <v>0</v>
      </c>
      <c r="AO30" s="127">
        <f>LARGE(CHOOSE({1,2,3,4,5,6}, O30,T30,Y30,AD30,AI30,AN30),1)+LARGE(CHOOSE({1,2,3,4,5,6},O30,T30,Y30,AD30,AI30,AN30),2)+J30</f>
        <v>23</v>
      </c>
    </row>
    <row r="31" spans="1:41" x14ac:dyDescent="0.25">
      <c r="A31" s="28">
        <v>28</v>
      </c>
      <c r="B31" s="30" t="s">
        <v>273</v>
      </c>
      <c r="C31" s="30" t="s">
        <v>9</v>
      </c>
      <c r="D31" s="30" t="s">
        <v>85</v>
      </c>
      <c r="E31" s="83" t="s">
        <v>275</v>
      </c>
      <c r="F31" s="17">
        <v>19</v>
      </c>
      <c r="G31" s="85">
        <v>19</v>
      </c>
      <c r="H31" s="17">
        <v>0.5</v>
      </c>
      <c r="I31" s="131">
        <f>200*(F31+1-G31)*H31/F31</f>
        <v>5.2631578947368425</v>
      </c>
      <c r="J31" s="24">
        <f t="shared" si="0"/>
        <v>6</v>
      </c>
      <c r="K31" s="28">
        <v>16</v>
      </c>
      <c r="L31" s="41" t="s">
        <v>70</v>
      </c>
      <c r="M31" s="28">
        <v>0.5</v>
      </c>
      <c r="N31" s="17">
        <v>0</v>
      </c>
      <c r="O31" s="24">
        <f t="shared" si="13"/>
        <v>0</v>
      </c>
      <c r="P31" s="127">
        <v>19</v>
      </c>
      <c r="Q31" s="127">
        <v>17</v>
      </c>
      <c r="R31" s="127">
        <v>0.5</v>
      </c>
      <c r="S31" s="17">
        <f>200*(P31+1-Q31)*R31/P31</f>
        <v>15.789473684210526</v>
      </c>
      <c r="T31" s="24">
        <f t="shared" si="4"/>
        <v>16</v>
      </c>
      <c r="U31" s="127">
        <v>19</v>
      </c>
      <c r="V31" s="32" t="s">
        <v>70</v>
      </c>
      <c r="W31" s="127">
        <v>0.25</v>
      </c>
      <c r="X31" s="52">
        <v>0</v>
      </c>
      <c r="Y31" s="24">
        <f t="shared" si="5"/>
        <v>0</v>
      </c>
      <c r="Z31" s="127">
        <v>20</v>
      </c>
      <c r="AA31" s="32" t="s">
        <v>70</v>
      </c>
      <c r="AB31" s="127">
        <v>0.25</v>
      </c>
      <c r="AC31" s="95">
        <v>0</v>
      </c>
      <c r="AD31" s="24">
        <f t="shared" si="6"/>
        <v>0</v>
      </c>
      <c r="AE31" s="65">
        <v>14</v>
      </c>
      <c r="AF31" s="87" t="s">
        <v>70</v>
      </c>
      <c r="AG31" s="65">
        <v>1</v>
      </c>
      <c r="AH31" s="17">
        <v>0</v>
      </c>
      <c r="AI31" s="24">
        <f t="shared" si="7"/>
        <v>0</v>
      </c>
      <c r="AJ31" s="65">
        <v>22</v>
      </c>
      <c r="AK31" s="87" t="s">
        <v>70</v>
      </c>
      <c r="AL31" s="65">
        <v>1</v>
      </c>
      <c r="AM31" s="52">
        <v>0</v>
      </c>
      <c r="AN31" s="24">
        <f t="shared" si="9"/>
        <v>0</v>
      </c>
      <c r="AO31" s="127">
        <f>LARGE(CHOOSE({1,2,3,4,5,6}, O31,T31,Y31,AD31,AI31,AN31),1)+LARGE(CHOOSE({1,2,3,4,5,6},O31,T31,Y31,AD31,AI31,AN31),2)+J31</f>
        <v>22</v>
      </c>
    </row>
    <row r="32" spans="1:41" x14ac:dyDescent="0.25">
      <c r="A32" s="28">
        <v>29</v>
      </c>
      <c r="B32" s="30" t="s">
        <v>390</v>
      </c>
      <c r="C32" s="30" t="s">
        <v>9</v>
      </c>
      <c r="D32" s="30" t="s">
        <v>391</v>
      </c>
      <c r="E32" s="30" t="s">
        <v>306</v>
      </c>
      <c r="F32" s="17">
        <v>19</v>
      </c>
      <c r="G32" s="17" t="s">
        <v>70</v>
      </c>
      <c r="H32" s="17">
        <v>0.5</v>
      </c>
      <c r="I32" s="17">
        <v>0</v>
      </c>
      <c r="J32" s="24">
        <f t="shared" si="0"/>
        <v>0</v>
      </c>
      <c r="K32" s="28">
        <v>16</v>
      </c>
      <c r="L32" s="41" t="s">
        <v>70</v>
      </c>
      <c r="M32" s="28">
        <v>0.5</v>
      </c>
      <c r="N32" s="17">
        <v>0</v>
      </c>
      <c r="O32" s="24">
        <f t="shared" si="13"/>
        <v>0</v>
      </c>
      <c r="P32" s="127">
        <v>19</v>
      </c>
      <c r="Q32" s="32" t="s">
        <v>70</v>
      </c>
      <c r="R32" s="127">
        <v>0.5</v>
      </c>
      <c r="S32" s="17">
        <v>0</v>
      </c>
      <c r="T32" s="24">
        <f t="shared" si="4"/>
        <v>0</v>
      </c>
      <c r="U32" s="127">
        <v>19</v>
      </c>
      <c r="V32" s="32" t="s">
        <v>70</v>
      </c>
      <c r="W32" s="127">
        <v>0.25</v>
      </c>
      <c r="X32" s="52">
        <v>0</v>
      </c>
      <c r="Y32" s="24">
        <f t="shared" si="5"/>
        <v>0</v>
      </c>
      <c r="Z32" s="127">
        <v>20</v>
      </c>
      <c r="AA32" s="32" t="s">
        <v>70</v>
      </c>
      <c r="AB32" s="127">
        <v>0.25</v>
      </c>
      <c r="AC32" s="95">
        <v>0</v>
      </c>
      <c r="AD32" s="24">
        <f t="shared" si="6"/>
        <v>0</v>
      </c>
      <c r="AE32" s="65">
        <v>14</v>
      </c>
      <c r="AF32" s="87" t="s">
        <v>70</v>
      </c>
      <c r="AG32" s="65">
        <v>1</v>
      </c>
      <c r="AH32" s="17">
        <v>0</v>
      </c>
      <c r="AI32" s="24">
        <f t="shared" si="7"/>
        <v>0</v>
      </c>
      <c r="AJ32" s="65">
        <v>22</v>
      </c>
      <c r="AK32" s="65">
        <v>21</v>
      </c>
      <c r="AL32" s="65">
        <v>1</v>
      </c>
      <c r="AM32" s="55">
        <f>200*(AJ32+1-AK32)*AL32/AJ32</f>
        <v>18.181818181818183</v>
      </c>
      <c r="AN32" s="24">
        <f t="shared" si="9"/>
        <v>19</v>
      </c>
      <c r="AO32" s="127">
        <f>LARGE(CHOOSE({1,2,3,4,5,6}, O32,T32,Y32,AD32,AI32,AN32),1)+LARGE(CHOOSE({1,2,3,4,5,6},O32,T32,Y32,AD32,AI32,AN32),2)+J32</f>
        <v>19</v>
      </c>
    </row>
    <row r="33" spans="1:41" x14ac:dyDescent="0.25">
      <c r="A33" s="28">
        <v>30</v>
      </c>
      <c r="B33" s="30" t="s">
        <v>338</v>
      </c>
      <c r="C33" s="30" t="s">
        <v>9</v>
      </c>
      <c r="D33" s="30" t="s">
        <v>306</v>
      </c>
      <c r="E33" s="30"/>
      <c r="F33" s="17">
        <v>19</v>
      </c>
      <c r="G33" s="17" t="s">
        <v>70</v>
      </c>
      <c r="H33" s="17">
        <v>0.5</v>
      </c>
      <c r="I33" s="17">
        <v>0</v>
      </c>
      <c r="J33" s="24">
        <f t="shared" si="0"/>
        <v>0</v>
      </c>
      <c r="K33" s="28">
        <v>16</v>
      </c>
      <c r="L33" s="41" t="s">
        <v>70</v>
      </c>
      <c r="M33" s="28">
        <v>0.5</v>
      </c>
      <c r="N33" s="17">
        <v>0</v>
      </c>
      <c r="O33" s="24">
        <f t="shared" si="13"/>
        <v>0</v>
      </c>
      <c r="P33" s="127">
        <v>19</v>
      </c>
      <c r="Q33" s="32" t="s">
        <v>70</v>
      </c>
      <c r="R33" s="127">
        <v>0.5</v>
      </c>
      <c r="S33" s="17">
        <v>0</v>
      </c>
      <c r="T33" s="24">
        <f t="shared" si="4"/>
        <v>0</v>
      </c>
      <c r="U33" s="127">
        <v>19</v>
      </c>
      <c r="V33" s="32" t="s">
        <v>70</v>
      </c>
      <c r="W33" s="127">
        <v>0.25</v>
      </c>
      <c r="X33" s="52">
        <v>0</v>
      </c>
      <c r="Y33" s="24">
        <f t="shared" si="5"/>
        <v>0</v>
      </c>
      <c r="Z33" s="127">
        <v>20</v>
      </c>
      <c r="AA33" s="32" t="s">
        <v>70</v>
      </c>
      <c r="AB33" s="127">
        <v>0.25</v>
      </c>
      <c r="AC33" s="95">
        <v>0</v>
      </c>
      <c r="AD33" s="24">
        <f t="shared" si="6"/>
        <v>0</v>
      </c>
      <c r="AE33" s="65">
        <v>14</v>
      </c>
      <c r="AF33" s="65">
        <v>14</v>
      </c>
      <c r="AG33" s="65">
        <v>1</v>
      </c>
      <c r="AH33" s="131">
        <f>200*(AE33+1-AF33)*AG33/AE33</f>
        <v>14.285714285714286</v>
      </c>
      <c r="AI33" s="24">
        <f t="shared" si="7"/>
        <v>15</v>
      </c>
      <c r="AJ33" s="65">
        <v>22</v>
      </c>
      <c r="AK33" s="87" t="s">
        <v>70</v>
      </c>
      <c r="AL33" s="65">
        <v>1</v>
      </c>
      <c r="AM33" s="52">
        <v>0</v>
      </c>
      <c r="AN33" s="24">
        <f t="shared" si="9"/>
        <v>0</v>
      </c>
      <c r="AO33" s="127">
        <f>LARGE(CHOOSE({1,2,3,4,5,6}, O33,T33,Y33,AD33,AI33,AN33),1)+LARGE(CHOOSE({1,2,3,4,5,6},O33,T33,Y33,AD33,AI33,AN33),2)+J33</f>
        <v>15</v>
      </c>
    </row>
    <row r="34" spans="1:41" x14ac:dyDescent="0.25">
      <c r="A34" s="28">
        <v>31</v>
      </c>
      <c r="B34" s="34" t="s">
        <v>138</v>
      </c>
      <c r="C34" s="34" t="s">
        <v>9</v>
      </c>
      <c r="D34" s="34" t="s">
        <v>82</v>
      </c>
      <c r="E34" s="35" t="s">
        <v>139</v>
      </c>
      <c r="F34" s="17">
        <v>19</v>
      </c>
      <c r="G34" s="17" t="s">
        <v>70</v>
      </c>
      <c r="H34" s="17">
        <v>0.5</v>
      </c>
      <c r="I34" s="17">
        <v>0</v>
      </c>
      <c r="J34" s="24">
        <f t="shared" si="0"/>
        <v>0</v>
      </c>
      <c r="K34" s="28">
        <v>16</v>
      </c>
      <c r="L34" s="41" t="s">
        <v>70</v>
      </c>
      <c r="M34" s="28">
        <v>0.5</v>
      </c>
      <c r="N34" s="17">
        <v>0</v>
      </c>
      <c r="O34" s="24">
        <f t="shared" si="13"/>
        <v>0</v>
      </c>
      <c r="P34" s="127">
        <v>19</v>
      </c>
      <c r="Q34" s="127" t="s">
        <v>70</v>
      </c>
      <c r="R34" s="127">
        <v>0.5</v>
      </c>
      <c r="S34" s="17">
        <v>0</v>
      </c>
      <c r="T34" s="24">
        <f t="shared" si="4"/>
        <v>0</v>
      </c>
      <c r="U34" s="127">
        <v>19</v>
      </c>
      <c r="V34" s="127">
        <v>18</v>
      </c>
      <c r="W34" s="127">
        <v>0.25</v>
      </c>
      <c r="X34" s="52">
        <f>200*(U34+1-V34)*W34/U34</f>
        <v>5.2631578947368425</v>
      </c>
      <c r="Y34" s="24">
        <f t="shared" si="5"/>
        <v>6</v>
      </c>
      <c r="Z34" s="127">
        <v>20</v>
      </c>
      <c r="AA34" s="127">
        <v>19</v>
      </c>
      <c r="AB34" s="127">
        <v>0.25</v>
      </c>
      <c r="AC34" s="95">
        <f>200*(Z34+1-AA34)*AB34/Z34</f>
        <v>5</v>
      </c>
      <c r="AD34" s="24">
        <f t="shared" si="6"/>
        <v>5</v>
      </c>
      <c r="AE34" s="65">
        <v>14</v>
      </c>
      <c r="AF34" s="87" t="s">
        <v>70</v>
      </c>
      <c r="AG34" s="65">
        <v>1</v>
      </c>
      <c r="AH34" s="17">
        <v>0</v>
      </c>
      <c r="AI34" s="24">
        <f t="shared" si="7"/>
        <v>0</v>
      </c>
      <c r="AJ34" s="65">
        <v>22</v>
      </c>
      <c r="AK34" s="87" t="s">
        <v>70</v>
      </c>
      <c r="AL34" s="65">
        <v>1</v>
      </c>
      <c r="AM34" s="52">
        <v>0</v>
      </c>
      <c r="AN34" s="24">
        <f t="shared" si="9"/>
        <v>0</v>
      </c>
      <c r="AO34" s="127">
        <f>LARGE(CHOOSE({1,2,3,4,5,6}, O34,T34,Y34,AD34,AI34,AN34),1)+LARGE(CHOOSE({1,2,3,4,5,6},O34,T34,Y34,AD34,AI34,AN34),2)+J34</f>
        <v>11</v>
      </c>
    </row>
    <row r="35" spans="1:41" x14ac:dyDescent="0.25">
      <c r="A35" s="28">
        <v>32</v>
      </c>
      <c r="B35" s="30" t="s">
        <v>272</v>
      </c>
      <c r="C35" s="30" t="s">
        <v>9</v>
      </c>
      <c r="D35" s="30" t="s">
        <v>101</v>
      </c>
      <c r="E35" s="82" t="s">
        <v>274</v>
      </c>
      <c r="F35" s="17">
        <v>19</v>
      </c>
      <c r="G35" s="85">
        <v>18</v>
      </c>
      <c r="H35" s="17">
        <v>0.5</v>
      </c>
      <c r="I35" s="131">
        <f>200*(F35+1-G35)*H35/F35</f>
        <v>10.526315789473685</v>
      </c>
      <c r="J35" s="24">
        <f t="shared" si="0"/>
        <v>11</v>
      </c>
      <c r="K35" s="28">
        <v>16</v>
      </c>
      <c r="L35" s="41" t="s">
        <v>70</v>
      </c>
      <c r="M35" s="28">
        <v>0.5</v>
      </c>
      <c r="N35" s="17">
        <v>0</v>
      </c>
      <c r="O35" s="24">
        <f t="shared" si="13"/>
        <v>0</v>
      </c>
      <c r="P35" s="127">
        <v>19</v>
      </c>
      <c r="Q35" s="32" t="s">
        <v>70</v>
      </c>
      <c r="R35" s="127">
        <v>0.5</v>
      </c>
      <c r="S35" s="17">
        <v>0</v>
      </c>
      <c r="T35" s="24">
        <f t="shared" si="4"/>
        <v>0</v>
      </c>
      <c r="U35" s="127">
        <v>19</v>
      </c>
      <c r="V35" s="32" t="s">
        <v>70</v>
      </c>
      <c r="W35" s="127">
        <v>0.25</v>
      </c>
      <c r="X35" s="52">
        <v>0</v>
      </c>
      <c r="Y35" s="24">
        <f t="shared" si="5"/>
        <v>0</v>
      </c>
      <c r="Z35" s="127">
        <v>20</v>
      </c>
      <c r="AA35" s="32" t="s">
        <v>70</v>
      </c>
      <c r="AB35" s="127">
        <v>0.25</v>
      </c>
      <c r="AC35" s="95">
        <v>0</v>
      </c>
      <c r="AD35" s="24">
        <f t="shared" si="6"/>
        <v>0</v>
      </c>
      <c r="AE35" s="65">
        <v>14</v>
      </c>
      <c r="AF35" s="87" t="s">
        <v>70</v>
      </c>
      <c r="AG35" s="65">
        <v>1</v>
      </c>
      <c r="AH35" s="17">
        <v>0</v>
      </c>
      <c r="AI35" s="24">
        <f t="shared" si="7"/>
        <v>0</v>
      </c>
      <c r="AJ35" s="65">
        <v>22</v>
      </c>
      <c r="AK35" s="87" t="s">
        <v>70</v>
      </c>
      <c r="AL35" s="65">
        <v>1</v>
      </c>
      <c r="AM35" s="52">
        <v>0</v>
      </c>
      <c r="AN35" s="24">
        <f t="shared" si="9"/>
        <v>0</v>
      </c>
      <c r="AO35" s="127">
        <f>LARGE(CHOOSE({1,2,3,4,5,6}, O35,T35,Y35,AD35,AI35,AN35),1)+LARGE(CHOOSE({1,2,3,4,5,6},O35,T35,Y35,AD35,AI35,AN35),2)+J35</f>
        <v>11</v>
      </c>
    </row>
    <row r="36" spans="1:41" x14ac:dyDescent="0.25">
      <c r="A36" s="28">
        <v>33</v>
      </c>
      <c r="B36" s="34" t="s">
        <v>140</v>
      </c>
      <c r="C36" s="34" t="s">
        <v>9</v>
      </c>
      <c r="D36" s="34" t="s">
        <v>84</v>
      </c>
      <c r="E36" s="81" t="s">
        <v>141</v>
      </c>
      <c r="F36" s="127">
        <v>19</v>
      </c>
      <c r="G36" s="127" t="s">
        <v>70</v>
      </c>
      <c r="H36" s="17">
        <v>0.5</v>
      </c>
      <c r="I36" s="17">
        <v>0</v>
      </c>
      <c r="J36" s="24">
        <f t="shared" si="0"/>
        <v>0</v>
      </c>
      <c r="K36" s="28">
        <v>16</v>
      </c>
      <c r="L36" s="41" t="s">
        <v>70</v>
      </c>
      <c r="M36" s="28">
        <v>0.5</v>
      </c>
      <c r="N36" s="17">
        <v>0</v>
      </c>
      <c r="O36" s="24">
        <f t="shared" si="13"/>
        <v>0</v>
      </c>
      <c r="P36" s="127">
        <v>19</v>
      </c>
      <c r="Q36" s="127">
        <v>19</v>
      </c>
      <c r="R36" s="127">
        <v>0.5</v>
      </c>
      <c r="S36" s="17">
        <f>200*(P36+1-Q36)*R36/P36</f>
        <v>5.2631578947368425</v>
      </c>
      <c r="T36" s="24">
        <f t="shared" si="4"/>
        <v>6</v>
      </c>
      <c r="U36" s="127">
        <v>19</v>
      </c>
      <c r="V36" s="32" t="s">
        <v>70</v>
      </c>
      <c r="W36" s="127">
        <v>0.25</v>
      </c>
      <c r="X36" s="52">
        <v>0</v>
      </c>
      <c r="Y36" s="24">
        <f t="shared" si="5"/>
        <v>0</v>
      </c>
      <c r="Z36" s="127">
        <v>20</v>
      </c>
      <c r="AA36" s="32" t="s">
        <v>70</v>
      </c>
      <c r="AB36" s="127">
        <v>0.25</v>
      </c>
      <c r="AC36" s="95">
        <v>0</v>
      </c>
      <c r="AD36" s="24">
        <f t="shared" si="6"/>
        <v>0</v>
      </c>
      <c r="AE36" s="65">
        <v>14</v>
      </c>
      <c r="AF36" s="87" t="s">
        <v>70</v>
      </c>
      <c r="AG36" s="65">
        <v>1</v>
      </c>
      <c r="AH36" s="17">
        <v>0</v>
      </c>
      <c r="AI36" s="24">
        <f t="shared" si="7"/>
        <v>0</v>
      </c>
      <c r="AJ36" s="65">
        <v>22</v>
      </c>
      <c r="AK36" s="87" t="s">
        <v>70</v>
      </c>
      <c r="AL36" s="65">
        <v>1</v>
      </c>
      <c r="AM36" s="52">
        <v>0</v>
      </c>
      <c r="AN36" s="24">
        <f t="shared" si="9"/>
        <v>0</v>
      </c>
      <c r="AO36" s="127">
        <f>LARGE(CHOOSE({1,2,3,4,5,6}, O36,T36,Y36,AD36,AI36,AN36),1)+LARGE(CHOOSE({1,2,3,4,5,6},O36,T36,Y36,AD36,AI36,AN36),2)+J36</f>
        <v>6</v>
      </c>
    </row>
    <row r="37" spans="1:41" x14ac:dyDescent="0.25">
      <c r="A37" s="28">
        <v>34</v>
      </c>
      <c r="B37" s="34" t="s">
        <v>163</v>
      </c>
      <c r="C37" s="34" t="s">
        <v>9</v>
      </c>
      <c r="D37" s="34" t="s">
        <v>82</v>
      </c>
      <c r="E37" s="34" t="s">
        <v>164</v>
      </c>
      <c r="F37" s="17">
        <v>19</v>
      </c>
      <c r="G37" s="17" t="s">
        <v>70</v>
      </c>
      <c r="H37" s="17">
        <v>0.5</v>
      </c>
      <c r="I37" s="17">
        <v>0</v>
      </c>
      <c r="J37" s="24">
        <f t="shared" si="0"/>
        <v>0</v>
      </c>
      <c r="K37" s="28">
        <v>16</v>
      </c>
      <c r="L37" s="41" t="s">
        <v>70</v>
      </c>
      <c r="M37" s="28">
        <v>0.5</v>
      </c>
      <c r="N37" s="17">
        <v>0</v>
      </c>
      <c r="O37" s="24">
        <f t="shared" si="13"/>
        <v>0</v>
      </c>
      <c r="P37" s="127">
        <v>19</v>
      </c>
      <c r="Q37" s="32" t="s">
        <v>70</v>
      </c>
      <c r="R37" s="127">
        <v>0.5</v>
      </c>
      <c r="S37" s="17">
        <v>0</v>
      </c>
      <c r="T37" s="24">
        <f t="shared" si="4"/>
        <v>0</v>
      </c>
      <c r="U37" s="127">
        <v>19</v>
      </c>
      <c r="V37" s="127">
        <v>19</v>
      </c>
      <c r="W37" s="127">
        <v>0.25</v>
      </c>
      <c r="X37" s="52">
        <f>200*(U37+1-V37)*W37/U37</f>
        <v>2.6315789473684212</v>
      </c>
      <c r="Y37" s="24">
        <f t="shared" si="5"/>
        <v>3</v>
      </c>
      <c r="Z37" s="127">
        <v>20</v>
      </c>
      <c r="AA37" s="32" t="s">
        <v>70</v>
      </c>
      <c r="AB37" s="127">
        <v>0.25</v>
      </c>
      <c r="AC37" s="95">
        <v>0</v>
      </c>
      <c r="AD37" s="24">
        <f t="shared" si="6"/>
        <v>0</v>
      </c>
      <c r="AE37" s="65">
        <v>14</v>
      </c>
      <c r="AF37" s="87" t="s">
        <v>70</v>
      </c>
      <c r="AG37" s="65">
        <v>1</v>
      </c>
      <c r="AH37" s="17">
        <v>0</v>
      </c>
      <c r="AI37" s="24">
        <f t="shared" si="7"/>
        <v>0</v>
      </c>
      <c r="AJ37" s="65">
        <v>22</v>
      </c>
      <c r="AK37" s="87" t="s">
        <v>70</v>
      </c>
      <c r="AL37" s="65">
        <v>1</v>
      </c>
      <c r="AM37" s="52">
        <v>0</v>
      </c>
      <c r="AN37" s="24">
        <f t="shared" si="9"/>
        <v>0</v>
      </c>
      <c r="AO37" s="127">
        <f>LARGE(CHOOSE({1,2,3,4,5,6}, O37,T37,Y37,AD37,AI37,AN37),1)+LARGE(CHOOSE({1,2,3,4,5,6},O37,T37,Y37,AD37,AI37,AN37),2)+J37</f>
        <v>3</v>
      </c>
    </row>
  </sheetData>
  <autoFilter ref="A3:AO37">
    <sortState ref="A4:AO37">
      <sortCondition descending="1" ref="AO3:AO37"/>
    </sortState>
  </autoFilter>
  <sortState ref="B5:BE37">
    <sortCondition descending="1" ref="AO5:AO37"/>
  </sortState>
  <mergeCells count="8">
    <mergeCell ref="A1:AO1"/>
    <mergeCell ref="U2:Y2"/>
    <mergeCell ref="AJ2:AN2"/>
    <mergeCell ref="F2:J2"/>
    <mergeCell ref="P2:T2"/>
    <mergeCell ref="K2:O2"/>
    <mergeCell ref="Z2:AD2"/>
    <mergeCell ref="AE2:AI2"/>
  </mergeCells>
  <pageMargins left="0.7" right="0.7" top="0.75" bottom="0.75" header="0.3" footer="0.3"/>
  <pageSetup paperSize="9" scale="6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15"/>
  <sheetViews>
    <sheetView view="pageBreakPreview" zoomScale="70" zoomScaleNormal="100" zoomScaleSheetLayoutView="70" workbookViewId="0">
      <pane xSplit="22" ySplit="3" topLeftCell="AF4" activePane="bottomRight" state="frozen"/>
      <selection pane="topRight" activeCell="M1" sqref="M1"/>
      <selection pane="bottomLeft" activeCell="A4" sqref="A4"/>
      <selection pane="bottomRight" activeCell="R18" sqref="R18"/>
    </sheetView>
  </sheetViews>
  <sheetFormatPr defaultRowHeight="15" x14ac:dyDescent="0.25"/>
  <cols>
    <col min="1" max="1" width="5.28515625" style="1" customWidth="1"/>
    <col min="2" max="2" width="21.85546875" style="29" customWidth="1"/>
    <col min="3" max="3" width="3.28515625" style="29" customWidth="1"/>
    <col min="4" max="4" width="12.7109375" style="29" customWidth="1"/>
    <col min="5" max="15" width="12.140625" style="29" customWidth="1"/>
    <col min="16" max="16" width="10.28515625" style="66" customWidth="1"/>
    <col min="17" max="17" width="8.140625" style="66" customWidth="1"/>
    <col min="18" max="18" width="15.42578125" style="66" customWidth="1"/>
    <col min="19" max="19" width="8.5703125" style="66" customWidth="1"/>
    <col min="20" max="20" width="11" style="66" customWidth="1"/>
    <col min="21" max="21" width="15.42578125" style="67" customWidth="1"/>
    <col min="22" max="22" width="10.28515625" style="67" customWidth="1"/>
    <col min="23" max="23" width="15.42578125" style="67" customWidth="1"/>
    <col min="24" max="24" width="7.5703125" style="67" customWidth="1"/>
    <col min="25" max="35" width="9.85546875" style="66" customWidth="1"/>
    <col min="36" max="36" width="10.28515625" style="66" customWidth="1"/>
    <col min="37" max="37" width="17.28515625" style="66" customWidth="1"/>
    <col min="38" max="38" width="12.5703125" style="66" customWidth="1"/>
    <col min="39" max="39" width="10.140625" style="66" customWidth="1"/>
    <col min="40" max="40" width="7.5703125" style="66" customWidth="1"/>
    <col min="41" max="16384" width="9.140625" style="29"/>
  </cols>
  <sheetData>
    <row r="1" spans="1:41" ht="21" x14ac:dyDescent="0.25">
      <c r="A1" s="165" t="s">
        <v>62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</row>
    <row r="2" spans="1:41" ht="98.25" customHeight="1" x14ac:dyDescent="0.25">
      <c r="A2" s="166" t="s">
        <v>0</v>
      </c>
      <c r="B2" s="166" t="s">
        <v>1</v>
      </c>
      <c r="C2" s="166" t="s">
        <v>8</v>
      </c>
      <c r="D2" s="166" t="s">
        <v>88</v>
      </c>
      <c r="E2" s="166" t="s">
        <v>2</v>
      </c>
      <c r="F2" s="169" t="s">
        <v>268</v>
      </c>
      <c r="G2" s="170"/>
      <c r="H2" s="170"/>
      <c r="I2" s="170"/>
      <c r="J2" s="171"/>
      <c r="K2" s="168" t="s">
        <v>311</v>
      </c>
      <c r="L2" s="168"/>
      <c r="M2" s="168"/>
      <c r="N2" s="168"/>
      <c r="O2" s="168"/>
      <c r="P2" s="168" t="s">
        <v>307</v>
      </c>
      <c r="Q2" s="168"/>
      <c r="R2" s="168"/>
      <c r="S2" s="168"/>
      <c r="T2" s="168"/>
      <c r="U2" s="168" t="s">
        <v>158</v>
      </c>
      <c r="V2" s="168"/>
      <c r="W2" s="168"/>
      <c r="X2" s="168"/>
      <c r="Y2" s="168"/>
      <c r="Z2" s="168" t="s">
        <v>187</v>
      </c>
      <c r="AA2" s="168"/>
      <c r="AB2" s="168"/>
      <c r="AC2" s="168"/>
      <c r="AD2" s="168"/>
      <c r="AE2" s="168" t="s">
        <v>328</v>
      </c>
      <c r="AF2" s="168"/>
      <c r="AG2" s="168"/>
      <c r="AH2" s="168"/>
      <c r="AI2" s="168"/>
      <c r="AJ2" s="168" t="s">
        <v>371</v>
      </c>
      <c r="AK2" s="168"/>
      <c r="AL2" s="168"/>
      <c r="AM2" s="168"/>
      <c r="AN2" s="168"/>
      <c r="AO2" s="163" t="s">
        <v>142</v>
      </c>
    </row>
    <row r="3" spans="1:41" ht="83.25" customHeight="1" x14ac:dyDescent="0.25">
      <c r="A3" s="167"/>
      <c r="B3" s="167"/>
      <c r="C3" s="167"/>
      <c r="D3" s="167"/>
      <c r="E3" s="167"/>
      <c r="F3" s="63" t="s">
        <v>199</v>
      </c>
      <c r="G3" s="63" t="s">
        <v>200</v>
      </c>
      <c r="H3" s="63" t="s">
        <v>201</v>
      </c>
      <c r="I3" s="75" t="s">
        <v>99</v>
      </c>
      <c r="J3" s="60" t="s">
        <v>202</v>
      </c>
      <c r="K3" s="63" t="s">
        <v>199</v>
      </c>
      <c r="L3" s="63" t="s">
        <v>200</v>
      </c>
      <c r="M3" s="63" t="s">
        <v>201</v>
      </c>
      <c r="N3" s="93" t="s">
        <v>99</v>
      </c>
      <c r="O3" s="60" t="s">
        <v>202</v>
      </c>
      <c r="P3" s="63" t="s">
        <v>199</v>
      </c>
      <c r="Q3" s="63" t="s">
        <v>200</v>
      </c>
      <c r="R3" s="63" t="s">
        <v>201</v>
      </c>
      <c r="S3" s="57" t="s">
        <v>99</v>
      </c>
      <c r="T3" s="60" t="s">
        <v>202</v>
      </c>
      <c r="U3" s="63" t="s">
        <v>199</v>
      </c>
      <c r="V3" s="63" t="s">
        <v>200</v>
      </c>
      <c r="W3" s="63" t="s">
        <v>201</v>
      </c>
      <c r="X3" s="57" t="s">
        <v>99</v>
      </c>
      <c r="Y3" s="60" t="s">
        <v>202</v>
      </c>
      <c r="Z3" s="63" t="s">
        <v>199</v>
      </c>
      <c r="AA3" s="63" t="s">
        <v>200</v>
      </c>
      <c r="AB3" s="63" t="s">
        <v>201</v>
      </c>
      <c r="AC3" s="57" t="s">
        <v>99</v>
      </c>
      <c r="AD3" s="60" t="s">
        <v>202</v>
      </c>
      <c r="AE3" s="63" t="s">
        <v>199</v>
      </c>
      <c r="AF3" s="63" t="s">
        <v>200</v>
      </c>
      <c r="AG3" s="63" t="s">
        <v>201</v>
      </c>
      <c r="AH3" s="93" t="s">
        <v>99</v>
      </c>
      <c r="AI3" s="60" t="s">
        <v>202</v>
      </c>
      <c r="AJ3" s="63" t="s">
        <v>199</v>
      </c>
      <c r="AK3" s="63" t="s">
        <v>200</v>
      </c>
      <c r="AL3" s="63" t="s">
        <v>201</v>
      </c>
      <c r="AM3" s="93" t="s">
        <v>99</v>
      </c>
      <c r="AN3" s="60" t="s">
        <v>202</v>
      </c>
      <c r="AO3" s="164"/>
    </row>
    <row r="4" spans="1:41" ht="41.25" customHeight="1" x14ac:dyDescent="0.25">
      <c r="A4" s="28">
        <v>1</v>
      </c>
      <c r="B4" s="30" t="s">
        <v>21</v>
      </c>
      <c r="C4" s="30" t="s">
        <v>12</v>
      </c>
      <c r="D4" s="30" t="s">
        <v>76</v>
      </c>
      <c r="E4" s="30" t="s">
        <v>15</v>
      </c>
      <c r="F4" s="88">
        <v>6</v>
      </c>
      <c r="G4" s="88">
        <v>1</v>
      </c>
      <c r="H4" s="88">
        <v>0.5</v>
      </c>
      <c r="I4" s="96">
        <f>200*(F4+1-G4)*H4/F4</f>
        <v>100</v>
      </c>
      <c r="J4" s="89">
        <f t="shared" ref="J4:J14" si="0">ROUNDUP(I4,0)</f>
        <v>100</v>
      </c>
      <c r="K4" s="28">
        <v>4</v>
      </c>
      <c r="L4" s="28">
        <v>1</v>
      </c>
      <c r="M4" s="28">
        <v>0.5</v>
      </c>
      <c r="N4" s="88">
        <f>200*(K4+1-L4)*M4/K4</f>
        <v>100</v>
      </c>
      <c r="O4" s="89">
        <f t="shared" ref="O4:O14" si="1">ROUNDUP(N4,0)</f>
        <v>100</v>
      </c>
      <c r="P4" s="5">
        <v>5</v>
      </c>
      <c r="Q4" s="87">
        <v>1</v>
      </c>
      <c r="R4" s="87">
        <v>0.5</v>
      </c>
      <c r="S4" s="88">
        <f>200*(P4+1-Q4)*R4/P4</f>
        <v>100</v>
      </c>
      <c r="T4" s="89">
        <f t="shared" ref="T4:T14" si="2">ROUNDUP(S4,0)</f>
        <v>100</v>
      </c>
      <c r="U4" s="88">
        <v>7</v>
      </c>
      <c r="V4" s="88">
        <v>1</v>
      </c>
      <c r="W4" s="88">
        <v>0.25</v>
      </c>
      <c r="X4" s="88">
        <f>200*(U4+1-V4)*W4/U4</f>
        <v>50</v>
      </c>
      <c r="Y4" s="89">
        <f t="shared" ref="Y4:Y14" si="3">ROUNDUP(X4,0)</f>
        <v>50</v>
      </c>
      <c r="Z4" s="90">
        <v>6</v>
      </c>
      <c r="AA4" s="91">
        <v>2</v>
      </c>
      <c r="AB4" s="119">
        <v>0.25</v>
      </c>
      <c r="AC4" s="96">
        <f>200*(Z4+1-AA4)*AB4/Z4</f>
        <v>41.666666666666664</v>
      </c>
      <c r="AD4" s="89">
        <f t="shared" ref="AD4:AD14" si="4">ROUNDUP(AC4,0)</f>
        <v>42</v>
      </c>
      <c r="AE4" s="65">
        <v>6</v>
      </c>
      <c r="AF4" s="130" t="s">
        <v>329</v>
      </c>
      <c r="AG4" s="65">
        <v>1</v>
      </c>
      <c r="AH4" s="96">
        <v>200</v>
      </c>
      <c r="AI4" s="89">
        <f t="shared" ref="AI4:AI14" si="5">ROUNDUP(AH4,0)</f>
        <v>200</v>
      </c>
      <c r="AJ4" s="65">
        <v>6</v>
      </c>
      <c r="AK4" s="130" t="s">
        <v>329</v>
      </c>
      <c r="AL4" s="65">
        <v>1</v>
      </c>
      <c r="AM4" s="88">
        <v>200</v>
      </c>
      <c r="AN4" s="89">
        <f t="shared" ref="AN4:AN14" si="6">ROUNDUP(AM4,0)</f>
        <v>200</v>
      </c>
      <c r="AO4" s="92">
        <f>LARGE(CHOOSE({1,2,3,4,5,6}, O4,T4,Y4,AD4,AI4,AN4),1)+LARGE(CHOOSE({1,2,3,4,5,6},O4,T4,Y4,AD4,AI4,AN4),2)+J4</f>
        <v>500</v>
      </c>
    </row>
    <row r="5" spans="1:41" ht="41.25" customHeight="1" x14ac:dyDescent="0.25">
      <c r="A5" s="28">
        <v>2</v>
      </c>
      <c r="B5" s="33" t="s">
        <v>51</v>
      </c>
      <c r="C5" s="30" t="s">
        <v>12</v>
      </c>
      <c r="D5" s="30" t="s">
        <v>76</v>
      </c>
      <c r="E5" s="30" t="s">
        <v>68</v>
      </c>
      <c r="F5" s="88">
        <v>6</v>
      </c>
      <c r="G5" s="88">
        <v>2</v>
      </c>
      <c r="H5" s="88">
        <v>0.5</v>
      </c>
      <c r="I5" s="96">
        <f>200*(F5+1-G5)*H5/F5</f>
        <v>83.333333333333329</v>
      </c>
      <c r="J5" s="89">
        <f t="shared" si="0"/>
        <v>84</v>
      </c>
      <c r="K5" s="28">
        <v>4</v>
      </c>
      <c r="L5" s="28">
        <v>4</v>
      </c>
      <c r="M5" s="28">
        <v>0.5</v>
      </c>
      <c r="N5" s="88">
        <f>200*(K5+1-L5)*M5/K5</f>
        <v>25</v>
      </c>
      <c r="O5" s="89">
        <f t="shared" si="1"/>
        <v>25</v>
      </c>
      <c r="P5" s="5">
        <v>5</v>
      </c>
      <c r="Q5" s="87">
        <v>4</v>
      </c>
      <c r="R5" s="87">
        <v>0.5</v>
      </c>
      <c r="S5" s="88">
        <f>200*(P5+1-Q5)*R5/P5</f>
        <v>40</v>
      </c>
      <c r="T5" s="89">
        <f t="shared" si="2"/>
        <v>40</v>
      </c>
      <c r="U5" s="88">
        <v>7</v>
      </c>
      <c r="V5" s="88">
        <v>4</v>
      </c>
      <c r="W5" s="88">
        <v>0.25</v>
      </c>
      <c r="X5" s="88">
        <f>200*(U5+1-V5)*W5/U5</f>
        <v>28.571428571428573</v>
      </c>
      <c r="Y5" s="89">
        <f t="shared" si="3"/>
        <v>29</v>
      </c>
      <c r="Z5" s="90">
        <v>6</v>
      </c>
      <c r="AA5" s="92">
        <v>2</v>
      </c>
      <c r="AB5" s="119">
        <v>0.25</v>
      </c>
      <c r="AC5" s="96">
        <f>200*(Z5+1-AA5)*AB5/Z5</f>
        <v>41.666666666666664</v>
      </c>
      <c r="AD5" s="89">
        <f t="shared" si="4"/>
        <v>42</v>
      </c>
      <c r="AE5" s="65">
        <v>6</v>
      </c>
      <c r="AF5" s="65">
        <v>2</v>
      </c>
      <c r="AG5" s="65">
        <v>1</v>
      </c>
      <c r="AH5" s="96">
        <f>200*(AE5+1-AF5)*AG5/AE5</f>
        <v>166.66666666666666</v>
      </c>
      <c r="AI5" s="89">
        <f t="shared" si="5"/>
        <v>167</v>
      </c>
      <c r="AJ5" s="65">
        <v>6</v>
      </c>
      <c r="AK5" s="65">
        <v>2</v>
      </c>
      <c r="AL5" s="65">
        <v>1</v>
      </c>
      <c r="AM5" s="88">
        <f>200*(AJ5+1-AK5)*AL5/AJ5</f>
        <v>166.66666666666666</v>
      </c>
      <c r="AN5" s="89">
        <f t="shared" si="6"/>
        <v>167</v>
      </c>
      <c r="AO5" s="92">
        <f>LARGE(CHOOSE({1,2,3,4,5,6}, O5,T5,Y5,AD5,AI5,AN5),1)+LARGE(CHOOSE({1,2,3,4,5,6},O5,T5,Y5,AD5,AI5,AN5),2)+J5</f>
        <v>418</v>
      </c>
    </row>
    <row r="6" spans="1:41" ht="41.25" customHeight="1" x14ac:dyDescent="0.25">
      <c r="A6" s="28">
        <v>3</v>
      </c>
      <c r="B6" s="30" t="s">
        <v>308</v>
      </c>
      <c r="C6" s="30" t="s">
        <v>12</v>
      </c>
      <c r="D6" s="30" t="s">
        <v>76</v>
      </c>
      <c r="E6" s="30" t="s">
        <v>309</v>
      </c>
      <c r="F6" s="127">
        <v>6</v>
      </c>
      <c r="G6" s="17">
        <v>6</v>
      </c>
      <c r="H6" s="88">
        <v>0.5</v>
      </c>
      <c r="I6" s="96">
        <f>200*(F6+1-G6)*H6/F6</f>
        <v>16.666666666666668</v>
      </c>
      <c r="J6" s="89">
        <f t="shared" si="0"/>
        <v>17</v>
      </c>
      <c r="K6" s="28">
        <v>4</v>
      </c>
      <c r="L6" s="28">
        <v>3</v>
      </c>
      <c r="M6" s="28">
        <v>0.5</v>
      </c>
      <c r="N6" s="88">
        <f>200*(K6+1-L6)*M6/K6</f>
        <v>50</v>
      </c>
      <c r="O6" s="89">
        <f t="shared" si="1"/>
        <v>50</v>
      </c>
      <c r="P6" s="65">
        <v>5</v>
      </c>
      <c r="Q6" s="65">
        <v>3</v>
      </c>
      <c r="R6" s="87">
        <v>0.5</v>
      </c>
      <c r="S6" s="88">
        <f>200*(P6+1-Q6)*R6/P6</f>
        <v>60</v>
      </c>
      <c r="T6" s="89">
        <f t="shared" si="2"/>
        <v>60</v>
      </c>
      <c r="U6" s="17">
        <v>7</v>
      </c>
      <c r="V6" s="127" t="s">
        <v>70</v>
      </c>
      <c r="W6" s="88">
        <v>0.25</v>
      </c>
      <c r="X6" s="17">
        <v>0</v>
      </c>
      <c r="Y6" s="89">
        <f t="shared" si="3"/>
        <v>0</v>
      </c>
      <c r="Z6" s="65">
        <v>6</v>
      </c>
      <c r="AA6" s="65">
        <v>1</v>
      </c>
      <c r="AB6" s="119">
        <v>0.25</v>
      </c>
      <c r="AC6" s="97">
        <v>0</v>
      </c>
      <c r="AD6" s="89">
        <f t="shared" si="4"/>
        <v>0</v>
      </c>
      <c r="AE6" s="65">
        <v>6</v>
      </c>
      <c r="AF6" s="65">
        <v>1</v>
      </c>
      <c r="AG6" s="65">
        <v>1</v>
      </c>
      <c r="AH6" s="96">
        <f>200*(AE6+1-AF6)*AG6/AE6</f>
        <v>200</v>
      </c>
      <c r="AI6" s="89">
        <f t="shared" si="5"/>
        <v>200</v>
      </c>
      <c r="AJ6" s="65">
        <v>6</v>
      </c>
      <c r="AK6" s="65">
        <v>1</v>
      </c>
      <c r="AL6" s="65">
        <v>1</v>
      </c>
      <c r="AM6" s="88">
        <f>200*(AJ6+1-AK6)*AL6/AJ6</f>
        <v>200</v>
      </c>
      <c r="AN6" s="89">
        <f t="shared" si="6"/>
        <v>200</v>
      </c>
      <c r="AO6" s="92">
        <f>LARGE(CHOOSE({1,2,3,4,5,6}, O6,T6,Y6,AD6,AI6,AN6),1)+LARGE(CHOOSE({1,2,3,4,5,6},O6,T6,Y6,AD6,AI6,AN6),2)+J6</f>
        <v>417</v>
      </c>
    </row>
    <row r="7" spans="1:41" ht="41.25" customHeight="1" x14ac:dyDescent="0.25">
      <c r="A7" s="28">
        <v>4</v>
      </c>
      <c r="B7" s="33" t="s">
        <v>53</v>
      </c>
      <c r="C7" s="30" t="s">
        <v>12</v>
      </c>
      <c r="D7" s="30" t="s">
        <v>80</v>
      </c>
      <c r="E7" s="30" t="s">
        <v>3</v>
      </c>
      <c r="F7" s="17">
        <v>6</v>
      </c>
      <c r="G7" s="17">
        <v>3</v>
      </c>
      <c r="H7" s="88">
        <v>0.5</v>
      </c>
      <c r="I7" s="96">
        <f>200*(F7+1-G7)*H7/F7</f>
        <v>66.666666666666671</v>
      </c>
      <c r="J7" s="89">
        <f t="shared" si="0"/>
        <v>67</v>
      </c>
      <c r="K7" s="28">
        <v>4</v>
      </c>
      <c r="L7" s="28">
        <v>2</v>
      </c>
      <c r="M7" s="28">
        <v>0.5</v>
      </c>
      <c r="N7" s="88">
        <f>200*(K7+1-L7)*M7/K7</f>
        <v>75</v>
      </c>
      <c r="O7" s="89">
        <f t="shared" si="1"/>
        <v>75</v>
      </c>
      <c r="P7" s="5">
        <v>5</v>
      </c>
      <c r="Q7" s="99">
        <v>2</v>
      </c>
      <c r="R7" s="87">
        <v>0.5</v>
      </c>
      <c r="S7" s="88">
        <f>200*(P7+1-Q7)*R7/P7</f>
        <v>80</v>
      </c>
      <c r="T7" s="89">
        <f t="shared" si="2"/>
        <v>80</v>
      </c>
      <c r="U7" s="17">
        <v>7</v>
      </c>
      <c r="V7" s="129">
        <v>6</v>
      </c>
      <c r="W7" s="88">
        <v>0.25</v>
      </c>
      <c r="X7" s="17">
        <f>200*(U7+1-V7)*W7/U7</f>
        <v>14.285714285714286</v>
      </c>
      <c r="Y7" s="89">
        <f t="shared" si="3"/>
        <v>15</v>
      </c>
      <c r="Z7" s="5">
        <v>6</v>
      </c>
      <c r="AA7" s="64">
        <v>6</v>
      </c>
      <c r="AB7" s="119">
        <v>0.25</v>
      </c>
      <c r="AC7" s="96">
        <f>200*(Z7+1-AA7)*AB7/Z7</f>
        <v>8.3333333333333339</v>
      </c>
      <c r="AD7" s="89">
        <f t="shared" si="4"/>
        <v>9</v>
      </c>
      <c r="AE7" s="65">
        <v>6</v>
      </c>
      <c r="AF7" s="130" t="s">
        <v>329</v>
      </c>
      <c r="AG7" s="65">
        <v>1</v>
      </c>
      <c r="AH7" s="96">
        <v>166.67</v>
      </c>
      <c r="AI7" s="89">
        <f t="shared" si="5"/>
        <v>167</v>
      </c>
      <c r="AJ7" s="65">
        <v>6</v>
      </c>
      <c r="AK7" s="65" t="s">
        <v>70</v>
      </c>
      <c r="AL7" s="65">
        <v>1</v>
      </c>
      <c r="AM7" s="88">
        <v>0</v>
      </c>
      <c r="AN7" s="89">
        <f t="shared" si="6"/>
        <v>0</v>
      </c>
      <c r="AO7" s="92">
        <f>LARGE(CHOOSE({1,2,3,4,5,6}, O7,T7,Y7,AD7,AI7,AN7),1)+LARGE(CHOOSE({1,2,3,4,5,6},O7,T7,Y7,AD7,AI7,AN7),2)+J7</f>
        <v>314</v>
      </c>
    </row>
    <row r="8" spans="1:41" ht="41.25" customHeight="1" x14ac:dyDescent="0.25">
      <c r="A8" s="28">
        <v>5</v>
      </c>
      <c r="B8" s="34" t="s">
        <v>165</v>
      </c>
      <c r="C8" s="34" t="s">
        <v>12</v>
      </c>
      <c r="D8" s="35" t="s">
        <v>82</v>
      </c>
      <c r="E8" s="35" t="s">
        <v>32</v>
      </c>
      <c r="F8" s="17">
        <v>6</v>
      </c>
      <c r="G8" s="17">
        <v>4</v>
      </c>
      <c r="H8" s="88">
        <v>0.5</v>
      </c>
      <c r="I8" s="96">
        <f>200*(F8+1-G8)*H8/F8</f>
        <v>50</v>
      </c>
      <c r="J8" s="89">
        <f t="shared" si="0"/>
        <v>50</v>
      </c>
      <c r="K8" s="23">
        <v>4</v>
      </c>
      <c r="L8" s="23" t="s">
        <v>70</v>
      </c>
      <c r="M8" s="28">
        <v>0.5</v>
      </c>
      <c r="N8" s="23">
        <v>0</v>
      </c>
      <c r="O8" s="89">
        <f t="shared" si="1"/>
        <v>0</v>
      </c>
      <c r="P8" s="5">
        <v>5</v>
      </c>
      <c r="Q8" s="65" t="s">
        <v>70</v>
      </c>
      <c r="R8" s="87">
        <v>0.5</v>
      </c>
      <c r="S8" s="88">
        <v>0</v>
      </c>
      <c r="T8" s="89">
        <f t="shared" si="2"/>
        <v>0</v>
      </c>
      <c r="U8" s="17">
        <v>7</v>
      </c>
      <c r="V8" s="17">
        <v>2</v>
      </c>
      <c r="W8" s="88">
        <v>0.25</v>
      </c>
      <c r="X8" s="17">
        <f>200*(U8+1-V8)*W8/U8</f>
        <v>42.857142857142854</v>
      </c>
      <c r="Y8" s="89">
        <f t="shared" si="3"/>
        <v>43</v>
      </c>
      <c r="Z8" s="5">
        <v>6</v>
      </c>
      <c r="AA8" s="20">
        <v>4</v>
      </c>
      <c r="AB8" s="119">
        <v>0.25</v>
      </c>
      <c r="AC8" s="96">
        <f>200*(Z8+1-AA8)*AB8/Z8</f>
        <v>25</v>
      </c>
      <c r="AD8" s="89">
        <f t="shared" si="4"/>
        <v>25</v>
      </c>
      <c r="AE8" s="65">
        <v>6</v>
      </c>
      <c r="AF8" s="65">
        <v>4</v>
      </c>
      <c r="AG8" s="65">
        <v>1</v>
      </c>
      <c r="AH8" s="96">
        <f>200*(AE8+1-AF8)*AG8/AE8</f>
        <v>100</v>
      </c>
      <c r="AI8" s="89">
        <f t="shared" si="5"/>
        <v>100</v>
      </c>
      <c r="AJ8" s="65">
        <v>6</v>
      </c>
      <c r="AK8" s="65">
        <v>3</v>
      </c>
      <c r="AL8" s="65">
        <v>1</v>
      </c>
      <c r="AM8" s="88">
        <f>200*(AJ8+1-AK8)*AL8/AJ8</f>
        <v>133.33333333333334</v>
      </c>
      <c r="AN8" s="89">
        <f t="shared" si="6"/>
        <v>134</v>
      </c>
      <c r="AO8" s="92">
        <f>LARGE(CHOOSE({1,2,3,4,5,6}, O8,T8,Y8,AD8,AI8,AN8),1)+LARGE(CHOOSE({1,2,3,4,5,6},O8,T8,Y8,AD8,AI8,AN8),2)+J8</f>
        <v>284</v>
      </c>
    </row>
    <row r="9" spans="1:41" ht="41.25" customHeight="1" x14ac:dyDescent="0.25">
      <c r="A9" s="28">
        <v>6</v>
      </c>
      <c r="B9" s="30" t="s">
        <v>50</v>
      </c>
      <c r="C9" s="30" t="s">
        <v>12</v>
      </c>
      <c r="D9" s="30" t="s">
        <v>77</v>
      </c>
      <c r="E9" s="30" t="s">
        <v>14</v>
      </c>
      <c r="F9" s="88">
        <v>6</v>
      </c>
      <c r="G9" s="88" t="s">
        <v>70</v>
      </c>
      <c r="H9" s="88">
        <v>0.5</v>
      </c>
      <c r="I9" s="88">
        <v>0</v>
      </c>
      <c r="J9" s="89">
        <f t="shared" si="0"/>
        <v>0</v>
      </c>
      <c r="K9" s="28">
        <v>4</v>
      </c>
      <c r="L9" s="23" t="s">
        <v>70</v>
      </c>
      <c r="M9" s="28">
        <v>0.5</v>
      </c>
      <c r="N9" s="28">
        <v>0</v>
      </c>
      <c r="O9" s="89">
        <f t="shared" si="1"/>
        <v>0</v>
      </c>
      <c r="P9" s="5">
        <v>5</v>
      </c>
      <c r="Q9" s="87" t="s">
        <v>70</v>
      </c>
      <c r="R9" s="87">
        <v>0.5</v>
      </c>
      <c r="S9" s="88">
        <v>0</v>
      </c>
      <c r="T9" s="89">
        <f t="shared" si="2"/>
        <v>0</v>
      </c>
      <c r="U9" s="88">
        <v>7</v>
      </c>
      <c r="V9" s="88">
        <v>3</v>
      </c>
      <c r="W9" s="88">
        <v>0.25</v>
      </c>
      <c r="X9" s="88">
        <f>200*(U9+1-V9)*W9/U9</f>
        <v>35.714285714285715</v>
      </c>
      <c r="Y9" s="89">
        <f t="shared" si="3"/>
        <v>36</v>
      </c>
      <c r="Z9" s="90">
        <v>6</v>
      </c>
      <c r="AA9" s="92">
        <v>1</v>
      </c>
      <c r="AB9" s="119">
        <v>0.25</v>
      </c>
      <c r="AC9" s="96">
        <f>200*(Z9+1-AA9)*AB9/Z9</f>
        <v>50</v>
      </c>
      <c r="AD9" s="89">
        <f t="shared" si="4"/>
        <v>50</v>
      </c>
      <c r="AE9" s="65">
        <v>6</v>
      </c>
      <c r="AF9" s="65">
        <v>5</v>
      </c>
      <c r="AG9" s="65">
        <v>1</v>
      </c>
      <c r="AH9" s="96">
        <f>200*(AE9+1-AF9)*AG9/AE9</f>
        <v>66.666666666666671</v>
      </c>
      <c r="AI9" s="89">
        <f t="shared" si="5"/>
        <v>67</v>
      </c>
      <c r="AJ9" s="65">
        <v>6</v>
      </c>
      <c r="AK9" s="65">
        <v>5</v>
      </c>
      <c r="AL9" s="65">
        <v>1</v>
      </c>
      <c r="AM9" s="88">
        <f>200*(AJ9+1-AK9)*AL9/AJ9</f>
        <v>66.666666666666671</v>
      </c>
      <c r="AN9" s="89">
        <f t="shared" si="6"/>
        <v>67</v>
      </c>
      <c r="AO9" s="92">
        <f>LARGE(CHOOSE({1,2,3,4,5,6}, O9,T9,Y9,AD9,AI9,AN9),1)+LARGE(CHOOSE({1,2,3,4,5,6},O9,T9,Y9,AD9,AI9,AN9),2)+J9</f>
        <v>134</v>
      </c>
    </row>
    <row r="10" spans="1:41" ht="41.25" customHeight="1" x14ac:dyDescent="0.25">
      <c r="A10" s="28">
        <v>7</v>
      </c>
      <c r="B10" s="30" t="s">
        <v>179</v>
      </c>
      <c r="C10" s="30" t="s">
        <v>12</v>
      </c>
      <c r="D10" s="30" t="s">
        <v>83</v>
      </c>
      <c r="E10" s="30" t="s">
        <v>180</v>
      </c>
      <c r="F10" s="127">
        <v>6</v>
      </c>
      <c r="G10" s="17">
        <v>6</v>
      </c>
      <c r="H10" s="88">
        <v>0.5</v>
      </c>
      <c r="I10" s="96">
        <f>200*(F10+1-G10)*H10/F10</f>
        <v>16.666666666666668</v>
      </c>
      <c r="J10" s="89">
        <f t="shared" si="0"/>
        <v>17</v>
      </c>
      <c r="K10" s="22">
        <v>4</v>
      </c>
      <c r="L10" s="23" t="s">
        <v>70</v>
      </c>
      <c r="M10" s="28">
        <v>0.5</v>
      </c>
      <c r="N10" s="22">
        <v>0</v>
      </c>
      <c r="O10" s="89">
        <f t="shared" si="1"/>
        <v>0</v>
      </c>
      <c r="P10" s="5">
        <v>5</v>
      </c>
      <c r="Q10" s="65" t="s">
        <v>70</v>
      </c>
      <c r="R10" s="87">
        <v>0.5</v>
      </c>
      <c r="S10" s="88">
        <v>0</v>
      </c>
      <c r="T10" s="89">
        <f t="shared" si="2"/>
        <v>0</v>
      </c>
      <c r="U10" s="17">
        <v>7</v>
      </c>
      <c r="V10" s="127" t="s">
        <v>70</v>
      </c>
      <c r="W10" s="88">
        <v>0.25</v>
      </c>
      <c r="X10" s="17">
        <v>0</v>
      </c>
      <c r="Y10" s="89">
        <f t="shared" si="3"/>
        <v>0</v>
      </c>
      <c r="Z10" s="65">
        <v>6</v>
      </c>
      <c r="AA10" s="65">
        <v>1</v>
      </c>
      <c r="AB10" s="119">
        <v>0.25</v>
      </c>
      <c r="AC10" s="97">
        <v>0</v>
      </c>
      <c r="AD10" s="89">
        <f t="shared" si="4"/>
        <v>0</v>
      </c>
      <c r="AE10" s="65">
        <v>6</v>
      </c>
      <c r="AF10" s="65">
        <v>6</v>
      </c>
      <c r="AG10" s="65">
        <v>1</v>
      </c>
      <c r="AH10" s="96">
        <f>200*(AE10+1-AF10)*AG10/AE10</f>
        <v>33.333333333333336</v>
      </c>
      <c r="AI10" s="89">
        <f t="shared" si="5"/>
        <v>34</v>
      </c>
      <c r="AJ10" s="65">
        <v>6</v>
      </c>
      <c r="AK10" s="65">
        <v>6</v>
      </c>
      <c r="AL10" s="65">
        <v>1</v>
      </c>
      <c r="AM10" s="88">
        <f>200*(AJ10+1-AK10)*AL10/AJ10</f>
        <v>33.333333333333336</v>
      </c>
      <c r="AN10" s="89">
        <f t="shared" si="6"/>
        <v>34</v>
      </c>
      <c r="AO10" s="92">
        <f>LARGE(CHOOSE({1,2,3,4,5,6}, O10,T10,Y10,AD10,AI10,AN10),1)+LARGE(CHOOSE({1,2,3,4,5,6},O10,T10,Y10,AD10,AI10,AN10),2)+J10</f>
        <v>85</v>
      </c>
    </row>
    <row r="11" spans="1:41" ht="41.25" customHeight="1" x14ac:dyDescent="0.25">
      <c r="A11" s="28">
        <v>8</v>
      </c>
      <c r="B11" s="33" t="s">
        <v>134</v>
      </c>
      <c r="C11" s="30" t="s">
        <v>12</v>
      </c>
      <c r="D11" s="30" t="s">
        <v>85</v>
      </c>
      <c r="E11" s="30" t="s">
        <v>293</v>
      </c>
      <c r="F11" s="17">
        <v>6</v>
      </c>
      <c r="G11" s="17">
        <v>5</v>
      </c>
      <c r="H11" s="88">
        <v>0.5</v>
      </c>
      <c r="I11" s="96">
        <f>200*(F11+1-G11)*H11/F11</f>
        <v>33.333333333333336</v>
      </c>
      <c r="J11" s="89">
        <f t="shared" si="0"/>
        <v>34</v>
      </c>
      <c r="K11" s="28">
        <v>4</v>
      </c>
      <c r="L11" s="23" t="s">
        <v>70</v>
      </c>
      <c r="M11" s="28">
        <v>0.5</v>
      </c>
      <c r="N11" s="28">
        <v>0</v>
      </c>
      <c r="O11" s="89">
        <f t="shared" si="1"/>
        <v>0</v>
      </c>
      <c r="P11" s="5">
        <v>5</v>
      </c>
      <c r="Q11" s="65">
        <v>5</v>
      </c>
      <c r="R11" s="87">
        <v>0.5</v>
      </c>
      <c r="S11" s="88">
        <f>200*(P11+1-Q11)*R11/P11</f>
        <v>20</v>
      </c>
      <c r="T11" s="89">
        <f t="shared" si="2"/>
        <v>20</v>
      </c>
      <c r="U11" s="17">
        <v>7</v>
      </c>
      <c r="V11" s="17">
        <v>6</v>
      </c>
      <c r="W11" s="88">
        <v>0.25</v>
      </c>
      <c r="X11" s="17">
        <f>200*(U11+1-V11)*W11/U11</f>
        <v>14.285714285714286</v>
      </c>
      <c r="Y11" s="89">
        <f t="shared" si="3"/>
        <v>15</v>
      </c>
      <c r="Z11" s="5">
        <v>6</v>
      </c>
      <c r="AA11" s="127">
        <v>5</v>
      </c>
      <c r="AB11" s="119">
        <v>0.25</v>
      </c>
      <c r="AC11" s="96">
        <f>200*(Z11+1-AA11)*AB11/Z11</f>
        <v>16.666666666666668</v>
      </c>
      <c r="AD11" s="89">
        <f t="shared" si="4"/>
        <v>17</v>
      </c>
      <c r="AE11" s="65">
        <v>6</v>
      </c>
      <c r="AF11" s="65" t="s">
        <v>70</v>
      </c>
      <c r="AG11" s="65">
        <v>1</v>
      </c>
      <c r="AH11" s="96">
        <v>0</v>
      </c>
      <c r="AI11" s="89">
        <f t="shared" si="5"/>
        <v>0</v>
      </c>
      <c r="AJ11" s="65">
        <v>6</v>
      </c>
      <c r="AK11" s="65" t="s">
        <v>70</v>
      </c>
      <c r="AL11" s="65">
        <v>1</v>
      </c>
      <c r="AM11" s="88">
        <v>0</v>
      </c>
      <c r="AN11" s="89">
        <f t="shared" si="6"/>
        <v>0</v>
      </c>
      <c r="AO11" s="92">
        <f>LARGE(CHOOSE({1,2,3,4,5,6}, O11,T11,Y11,AD11,AI11,AN11),1)+LARGE(CHOOSE({1,2,3,4,5,6},O11,T11,Y11,AD11,AI11,AN11),2)+J11</f>
        <v>71</v>
      </c>
    </row>
    <row r="12" spans="1:41" ht="41.25" customHeight="1" x14ac:dyDescent="0.25">
      <c r="A12" s="28">
        <v>9</v>
      </c>
      <c r="B12" s="30" t="s">
        <v>48</v>
      </c>
      <c r="C12" s="30" t="s">
        <v>12</v>
      </c>
      <c r="D12" s="30" t="s">
        <v>77</v>
      </c>
      <c r="E12" s="30" t="s">
        <v>13</v>
      </c>
      <c r="F12" s="88">
        <v>6</v>
      </c>
      <c r="G12" s="88" t="s">
        <v>70</v>
      </c>
      <c r="H12" s="88">
        <v>0.5</v>
      </c>
      <c r="I12" s="88">
        <v>0</v>
      </c>
      <c r="J12" s="89">
        <f t="shared" si="0"/>
        <v>0</v>
      </c>
      <c r="K12" s="28">
        <v>4</v>
      </c>
      <c r="L12" s="23" t="s">
        <v>70</v>
      </c>
      <c r="M12" s="28">
        <v>0.5</v>
      </c>
      <c r="N12" s="28">
        <v>0</v>
      </c>
      <c r="O12" s="89">
        <f t="shared" si="1"/>
        <v>0</v>
      </c>
      <c r="P12" s="5">
        <v>5</v>
      </c>
      <c r="Q12" s="87" t="s">
        <v>70</v>
      </c>
      <c r="R12" s="87">
        <v>0.5</v>
      </c>
      <c r="S12" s="88">
        <v>0</v>
      </c>
      <c r="T12" s="89">
        <f t="shared" si="2"/>
        <v>0</v>
      </c>
      <c r="U12" s="88">
        <v>7</v>
      </c>
      <c r="V12" s="88">
        <v>5</v>
      </c>
      <c r="W12" s="88">
        <v>0.25</v>
      </c>
      <c r="X12" s="88">
        <f>200*(U12+1-V12)*W12/U12</f>
        <v>21.428571428571427</v>
      </c>
      <c r="Y12" s="89">
        <f t="shared" si="3"/>
        <v>22</v>
      </c>
      <c r="Z12" s="90">
        <v>6</v>
      </c>
      <c r="AA12" s="92">
        <v>3</v>
      </c>
      <c r="AB12" s="119">
        <v>0.25</v>
      </c>
      <c r="AC12" s="96">
        <f>200*(Z12+1-AA12)*AB12/Z12</f>
        <v>33.333333333333336</v>
      </c>
      <c r="AD12" s="89">
        <f t="shared" si="4"/>
        <v>34</v>
      </c>
      <c r="AE12" s="65">
        <v>6</v>
      </c>
      <c r="AF12" s="65" t="s">
        <v>70</v>
      </c>
      <c r="AG12" s="65">
        <v>1</v>
      </c>
      <c r="AH12" s="96">
        <v>0</v>
      </c>
      <c r="AI12" s="89">
        <f t="shared" si="5"/>
        <v>0</v>
      </c>
      <c r="AJ12" s="65">
        <v>6</v>
      </c>
      <c r="AK12" s="65" t="s">
        <v>70</v>
      </c>
      <c r="AL12" s="65">
        <v>1</v>
      </c>
      <c r="AM12" s="88">
        <v>0</v>
      </c>
      <c r="AN12" s="89">
        <f t="shared" si="6"/>
        <v>0</v>
      </c>
      <c r="AO12" s="92">
        <f>LARGE(CHOOSE({1,2,3,4,5,6}, O12,T12,Y12,AD12,AI12,AN12),1)+LARGE(CHOOSE({1,2,3,4,5,6},O12,T12,Y12,AD12,AI12,AN12),2)+J12</f>
        <v>56</v>
      </c>
    </row>
    <row r="13" spans="1:41" ht="34.5" customHeight="1" x14ac:dyDescent="0.25">
      <c r="A13" s="28">
        <v>10</v>
      </c>
      <c r="B13" s="36" t="s">
        <v>166</v>
      </c>
      <c r="C13" s="34" t="s">
        <v>12</v>
      </c>
      <c r="D13" s="34" t="s">
        <v>167</v>
      </c>
      <c r="E13" s="34" t="s">
        <v>168</v>
      </c>
      <c r="F13" s="17">
        <v>6</v>
      </c>
      <c r="G13" s="17" t="s">
        <v>70</v>
      </c>
      <c r="H13" s="88">
        <v>0.5</v>
      </c>
      <c r="I13" s="88">
        <v>0</v>
      </c>
      <c r="J13" s="89">
        <f t="shared" si="0"/>
        <v>0</v>
      </c>
      <c r="K13" s="41">
        <v>4</v>
      </c>
      <c r="L13" s="23" t="s">
        <v>70</v>
      </c>
      <c r="M13" s="28">
        <v>0.5</v>
      </c>
      <c r="N13" s="41">
        <v>0</v>
      </c>
      <c r="O13" s="89">
        <f t="shared" si="1"/>
        <v>0</v>
      </c>
      <c r="P13" s="5">
        <v>5</v>
      </c>
      <c r="Q13" s="65" t="s">
        <v>70</v>
      </c>
      <c r="R13" s="87">
        <v>0.5</v>
      </c>
      <c r="S13" s="88">
        <v>0</v>
      </c>
      <c r="T13" s="89">
        <f t="shared" si="2"/>
        <v>0</v>
      </c>
      <c r="U13" s="17">
        <v>7</v>
      </c>
      <c r="V13" s="17">
        <v>7</v>
      </c>
      <c r="W13" s="88">
        <v>0.25</v>
      </c>
      <c r="X13" s="17">
        <f>200*(U13+1-V13)*W13/U13</f>
        <v>7.1428571428571432</v>
      </c>
      <c r="Y13" s="89">
        <f t="shared" si="3"/>
        <v>8</v>
      </c>
      <c r="Z13" s="5">
        <v>6</v>
      </c>
      <c r="AA13" s="127">
        <v>6</v>
      </c>
      <c r="AB13" s="119">
        <v>0.25</v>
      </c>
      <c r="AC13" s="96">
        <f>200*(Z13+1-AA13)*AB13/Z13</f>
        <v>8.3333333333333339</v>
      </c>
      <c r="AD13" s="89">
        <f t="shared" si="4"/>
        <v>9</v>
      </c>
      <c r="AE13" s="65">
        <v>6</v>
      </c>
      <c r="AF13" s="65" t="s">
        <v>70</v>
      </c>
      <c r="AG13" s="65">
        <v>1</v>
      </c>
      <c r="AH13" s="96">
        <v>0</v>
      </c>
      <c r="AI13" s="89">
        <f t="shared" si="5"/>
        <v>0</v>
      </c>
      <c r="AJ13" s="65">
        <v>6</v>
      </c>
      <c r="AK13" s="65" t="s">
        <v>70</v>
      </c>
      <c r="AL13" s="65">
        <v>1</v>
      </c>
      <c r="AM13" s="88">
        <v>0</v>
      </c>
      <c r="AN13" s="89">
        <f t="shared" si="6"/>
        <v>0</v>
      </c>
      <c r="AO13" s="92">
        <f>LARGE(CHOOSE({1,2,3,4,5,6}, O13,T13,Y13,AD13,AI13,AN13),1)+LARGE(CHOOSE({1,2,3,4,5,6},O13,T13,Y13,AD13,AI13,AN13),2)+J13</f>
        <v>17</v>
      </c>
    </row>
    <row r="14" spans="1:41" ht="25.5" customHeight="1" x14ac:dyDescent="0.25">
      <c r="A14" s="28">
        <v>11</v>
      </c>
      <c r="B14" s="152" t="s">
        <v>269</v>
      </c>
      <c r="C14" s="152" t="s">
        <v>12</v>
      </c>
      <c r="D14" s="152" t="s">
        <v>80</v>
      </c>
      <c r="E14" s="22" t="s">
        <v>270</v>
      </c>
      <c r="F14" s="127">
        <v>6</v>
      </c>
      <c r="G14" s="17">
        <v>6</v>
      </c>
      <c r="H14" s="88">
        <v>0.5</v>
      </c>
      <c r="I14" s="96">
        <f>200*(F14+1-G14)*H14/F14</f>
        <v>16.666666666666668</v>
      </c>
      <c r="J14" s="89">
        <f t="shared" si="0"/>
        <v>17</v>
      </c>
      <c r="K14" s="22">
        <v>4</v>
      </c>
      <c r="L14" s="23" t="s">
        <v>70</v>
      </c>
      <c r="M14" s="28">
        <v>0.5</v>
      </c>
      <c r="N14" s="22">
        <v>0</v>
      </c>
      <c r="O14" s="89">
        <f t="shared" si="1"/>
        <v>0</v>
      </c>
      <c r="P14" s="5">
        <v>5</v>
      </c>
      <c r="Q14" s="65" t="s">
        <v>70</v>
      </c>
      <c r="R14" s="87">
        <v>0.5</v>
      </c>
      <c r="S14" s="88">
        <v>0</v>
      </c>
      <c r="T14" s="89">
        <f t="shared" si="2"/>
        <v>0</v>
      </c>
      <c r="U14" s="17">
        <v>7</v>
      </c>
      <c r="V14" s="127" t="s">
        <v>70</v>
      </c>
      <c r="W14" s="88">
        <v>0.25</v>
      </c>
      <c r="X14" s="17">
        <v>0</v>
      </c>
      <c r="Y14" s="89">
        <f t="shared" si="3"/>
        <v>0</v>
      </c>
      <c r="Z14" s="65">
        <v>6</v>
      </c>
      <c r="AA14" s="65">
        <v>1</v>
      </c>
      <c r="AB14" s="119">
        <v>0.25</v>
      </c>
      <c r="AC14" s="97">
        <v>0</v>
      </c>
      <c r="AD14" s="89">
        <f t="shared" si="4"/>
        <v>0</v>
      </c>
      <c r="AE14" s="65">
        <v>6</v>
      </c>
      <c r="AF14" s="65" t="s">
        <v>70</v>
      </c>
      <c r="AG14" s="65">
        <v>1</v>
      </c>
      <c r="AH14" s="96">
        <v>0</v>
      </c>
      <c r="AI14" s="89">
        <f t="shared" si="5"/>
        <v>0</v>
      </c>
      <c r="AJ14" s="65">
        <v>6</v>
      </c>
      <c r="AK14" s="65" t="s">
        <v>70</v>
      </c>
      <c r="AL14" s="65">
        <v>1</v>
      </c>
      <c r="AM14" s="88">
        <v>0</v>
      </c>
      <c r="AN14" s="89">
        <f t="shared" si="6"/>
        <v>0</v>
      </c>
      <c r="AO14" s="92">
        <f>LARGE(CHOOSE({1,2,3,4,5,6}, O14,T14,Y14,AD14,AI14,AN14),1)+LARGE(CHOOSE({1,2,3,4,5,6},O14,T14,Y14,AD14,AI14,AN14),2)+J14</f>
        <v>17</v>
      </c>
    </row>
    <row r="15" spans="1:41" x14ac:dyDescent="0.25">
      <c r="B15" s="37"/>
    </row>
  </sheetData>
  <autoFilter ref="A3:AO12">
    <sortState ref="A5:AO14">
      <sortCondition descending="1" ref="AO3:AO12"/>
    </sortState>
  </autoFilter>
  <sortState ref="A5:A14">
    <sortCondition ref="A4"/>
  </sortState>
  <mergeCells count="14">
    <mergeCell ref="AO2:AO3"/>
    <mergeCell ref="A1:AN1"/>
    <mergeCell ref="A2:A3"/>
    <mergeCell ref="P2:T2"/>
    <mergeCell ref="U2:Y2"/>
    <mergeCell ref="Z2:AD2"/>
    <mergeCell ref="E2:E3"/>
    <mergeCell ref="D2:D3"/>
    <mergeCell ref="C2:C3"/>
    <mergeCell ref="B2:B3"/>
    <mergeCell ref="K2:O2"/>
    <mergeCell ref="F2:J2"/>
    <mergeCell ref="AJ2:AN2"/>
    <mergeCell ref="AE2:AI2"/>
  </mergeCells>
  <pageMargins left="0.7" right="0.7" top="0.75" bottom="0.75" header="0.3" footer="0.3"/>
  <pageSetup paperSize="9" scale="6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10"/>
  <sheetViews>
    <sheetView view="pageBreakPreview" zoomScale="115" zoomScaleNormal="100" zoomScaleSheetLayoutView="115" workbookViewId="0">
      <selection activeCell="A8" sqref="A8"/>
    </sheetView>
  </sheetViews>
  <sheetFormatPr defaultRowHeight="15" x14ac:dyDescent="0.25"/>
  <cols>
    <col min="1" max="1" width="6.42578125" style="39" customWidth="1"/>
    <col min="2" max="2" width="23.28515625" style="39" customWidth="1"/>
    <col min="3" max="3" width="10.7109375" style="39" customWidth="1"/>
    <col min="4" max="4" width="11.7109375" style="39" customWidth="1"/>
    <col min="5" max="5" width="9.28515625" style="42" customWidth="1"/>
    <col min="6" max="6" width="10.7109375" style="42" customWidth="1"/>
    <col min="7" max="7" width="11.85546875" style="42" customWidth="1"/>
    <col min="8" max="8" width="8.28515625" style="42" customWidth="1"/>
    <col min="9" max="9" width="10.7109375" style="42" customWidth="1"/>
    <col min="10" max="10" width="6.85546875" style="42" customWidth="1"/>
    <col min="11" max="11" width="9.85546875" style="42" customWidth="1"/>
    <col min="12" max="12" width="11.85546875" style="42" customWidth="1"/>
    <col min="13" max="13" width="6.5703125" style="42" customWidth="1"/>
    <col min="14" max="19" width="10.7109375" style="42" customWidth="1"/>
    <col min="20" max="20" width="9.140625" style="39" customWidth="1"/>
    <col min="21" max="16384" width="9.140625" style="39"/>
  </cols>
  <sheetData>
    <row r="1" spans="1:20" ht="21" x14ac:dyDescent="0.25">
      <c r="A1" s="177" t="s">
        <v>5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  <c r="T1" s="128"/>
    </row>
    <row r="2" spans="1:20" ht="79.5" customHeight="1" x14ac:dyDescent="0.25">
      <c r="A2" s="166" t="s">
        <v>0</v>
      </c>
      <c r="B2" s="166" t="s">
        <v>1</v>
      </c>
      <c r="C2" s="166" t="s">
        <v>2</v>
      </c>
      <c r="D2" s="166" t="s">
        <v>87</v>
      </c>
      <c r="E2" s="174" t="s">
        <v>295</v>
      </c>
      <c r="F2" s="175"/>
      <c r="G2" s="175"/>
      <c r="H2" s="175"/>
      <c r="I2" s="176"/>
      <c r="J2" s="174" t="s">
        <v>324</v>
      </c>
      <c r="K2" s="175"/>
      <c r="L2" s="175"/>
      <c r="M2" s="175"/>
      <c r="N2" s="176"/>
      <c r="O2" s="174" t="s">
        <v>371</v>
      </c>
      <c r="P2" s="175"/>
      <c r="Q2" s="175"/>
      <c r="R2" s="175"/>
      <c r="S2" s="176"/>
      <c r="T2" s="172" t="s">
        <v>323</v>
      </c>
    </row>
    <row r="3" spans="1:20" s="19" customFormat="1" ht="78.75" customHeight="1" x14ac:dyDescent="0.25">
      <c r="A3" s="167"/>
      <c r="B3" s="167"/>
      <c r="C3" s="167"/>
      <c r="D3" s="167"/>
      <c r="E3" s="12" t="s">
        <v>199</v>
      </c>
      <c r="F3" s="12" t="s">
        <v>200</v>
      </c>
      <c r="G3" s="12" t="s">
        <v>201</v>
      </c>
      <c r="H3" s="94" t="s">
        <v>99</v>
      </c>
      <c r="I3" s="60" t="s">
        <v>202</v>
      </c>
      <c r="J3" s="12" t="s">
        <v>199</v>
      </c>
      <c r="K3" s="12" t="s">
        <v>200</v>
      </c>
      <c r="L3" s="12" t="s">
        <v>201</v>
      </c>
      <c r="M3" s="94" t="s">
        <v>99</v>
      </c>
      <c r="N3" s="60" t="s">
        <v>202</v>
      </c>
      <c r="O3" s="12" t="s">
        <v>199</v>
      </c>
      <c r="P3" s="12" t="s">
        <v>200</v>
      </c>
      <c r="Q3" s="12" t="s">
        <v>201</v>
      </c>
      <c r="R3" s="112" t="s">
        <v>99</v>
      </c>
      <c r="S3" s="60" t="s">
        <v>202</v>
      </c>
      <c r="T3" s="173"/>
    </row>
    <row r="4" spans="1:20" s="19" customFormat="1" ht="18.75" customHeight="1" x14ac:dyDescent="0.25">
      <c r="A4" s="40">
        <v>1</v>
      </c>
      <c r="B4" s="34" t="s">
        <v>58</v>
      </c>
      <c r="C4" s="34" t="s">
        <v>59</v>
      </c>
      <c r="D4" s="34" t="s">
        <v>79</v>
      </c>
      <c r="E4" s="45">
        <v>3</v>
      </c>
      <c r="F4" s="45">
        <v>2</v>
      </c>
      <c r="G4" s="45">
        <v>0.5</v>
      </c>
      <c r="H4" s="17">
        <f>200*(E4+1-F4)*G4/E4</f>
        <v>66.666666666666671</v>
      </c>
      <c r="I4" s="24">
        <f>ROUNDUP(H4,0)</f>
        <v>67</v>
      </c>
      <c r="J4" s="73">
        <v>3</v>
      </c>
      <c r="K4" s="73">
        <v>1</v>
      </c>
      <c r="L4" s="73">
        <v>1</v>
      </c>
      <c r="M4" s="17">
        <f>200*(J4+1-K4)*L4/J4</f>
        <v>200</v>
      </c>
      <c r="N4" s="24">
        <f>ROUNDUP(M4,0)</f>
        <v>200</v>
      </c>
      <c r="O4" s="45">
        <v>3</v>
      </c>
      <c r="P4" s="45">
        <v>1</v>
      </c>
      <c r="Q4" s="45">
        <v>1</v>
      </c>
      <c r="R4" s="17">
        <f>200*(O4+1-P4)*Q4/O4</f>
        <v>200</v>
      </c>
      <c r="S4" s="24">
        <f>ROUNDUP(R4,0)</f>
        <v>200</v>
      </c>
      <c r="T4" s="127">
        <f>LARGE(CHOOSE({1,2}, N4,S4),1)+LARGE(CHOOSE({1,2},N4,S4),2)+I4</f>
        <v>467</v>
      </c>
    </row>
    <row r="5" spans="1:20" x14ac:dyDescent="0.25">
      <c r="A5" s="40">
        <v>2</v>
      </c>
      <c r="B5" s="35" t="s">
        <v>325</v>
      </c>
      <c r="C5" s="22" t="s">
        <v>327</v>
      </c>
      <c r="D5" s="35" t="s">
        <v>326</v>
      </c>
      <c r="E5" s="127">
        <v>3</v>
      </c>
      <c r="F5" s="32" t="s">
        <v>70</v>
      </c>
      <c r="G5" s="17">
        <v>0.5</v>
      </c>
      <c r="H5" s="17">
        <v>0</v>
      </c>
      <c r="I5" s="24">
        <v>0</v>
      </c>
      <c r="J5" s="127">
        <v>3</v>
      </c>
      <c r="K5" s="127">
        <v>3</v>
      </c>
      <c r="L5" s="73">
        <v>1</v>
      </c>
      <c r="M5" s="17">
        <f>200*(J5+1-K5)*L5/J5</f>
        <v>66.666666666666671</v>
      </c>
      <c r="N5" s="24">
        <f>ROUNDUP(M5,0)</f>
        <v>67</v>
      </c>
      <c r="O5" s="45">
        <v>3</v>
      </c>
      <c r="P5" s="45">
        <v>2</v>
      </c>
      <c r="Q5" s="45">
        <v>1</v>
      </c>
      <c r="R5" s="17">
        <f>200*(O5+1-P5)*Q5/O5</f>
        <v>133.33333333333334</v>
      </c>
      <c r="S5" s="24">
        <f>ROUNDUP(R5,0)</f>
        <v>134</v>
      </c>
      <c r="T5" s="127">
        <f>LARGE(CHOOSE({1,2}, N5,S5),1)+LARGE(CHOOSE({1,2},N5,S5),2)+I5</f>
        <v>201</v>
      </c>
    </row>
    <row r="6" spans="1:20" x14ac:dyDescent="0.25">
      <c r="A6" s="23">
        <v>3</v>
      </c>
      <c r="B6" s="35" t="s">
        <v>281</v>
      </c>
      <c r="C6" s="22" t="s">
        <v>280</v>
      </c>
      <c r="D6" s="35" t="s">
        <v>282</v>
      </c>
      <c r="E6" s="127">
        <v>3</v>
      </c>
      <c r="F6" s="127">
        <v>3</v>
      </c>
      <c r="G6" s="127">
        <v>0.5</v>
      </c>
      <c r="H6" s="17">
        <f>200*(E6+1-F6)*G6/E6</f>
        <v>33.333333333333336</v>
      </c>
      <c r="I6" s="24">
        <f>ROUNDUP(H6,0)</f>
        <v>34</v>
      </c>
      <c r="J6" s="127">
        <v>3</v>
      </c>
      <c r="K6" s="127">
        <v>2</v>
      </c>
      <c r="L6" s="73">
        <v>1</v>
      </c>
      <c r="M6" s="127">
        <v>0</v>
      </c>
      <c r="N6" s="24">
        <f>ROUNDUP(M6,0)</f>
        <v>0</v>
      </c>
      <c r="O6" s="45">
        <v>3</v>
      </c>
      <c r="P6" s="45">
        <v>3</v>
      </c>
      <c r="Q6" s="45">
        <v>1</v>
      </c>
      <c r="R6" s="17">
        <f>200*(O6+1-P6)*Q6/O6</f>
        <v>66.666666666666671</v>
      </c>
      <c r="S6" s="24">
        <f>ROUNDUP(R6,0)</f>
        <v>67</v>
      </c>
      <c r="T6" s="127">
        <f>LARGE(CHOOSE({1,2}, N6,S6),1)+LARGE(CHOOSE({1,2},N6,S6),2)+I6</f>
        <v>101</v>
      </c>
    </row>
    <row r="7" spans="1:20" x14ac:dyDescent="0.25">
      <c r="A7" s="40">
        <v>4</v>
      </c>
      <c r="B7" s="34" t="s">
        <v>122</v>
      </c>
      <c r="C7" s="34" t="s">
        <v>123</v>
      </c>
      <c r="D7" s="34" t="s">
        <v>84</v>
      </c>
      <c r="E7" s="17">
        <v>3</v>
      </c>
      <c r="F7" s="17">
        <v>1</v>
      </c>
      <c r="G7" s="17">
        <v>0.5</v>
      </c>
      <c r="H7" s="17">
        <f>200*(E7+1-F7)*G7/E7</f>
        <v>100</v>
      </c>
      <c r="I7" s="24">
        <f>ROUNDUP(H7,0)</f>
        <v>100</v>
      </c>
      <c r="J7" s="127">
        <v>3</v>
      </c>
      <c r="K7" s="32" t="s">
        <v>70</v>
      </c>
      <c r="L7" s="73">
        <v>1</v>
      </c>
      <c r="M7" s="17">
        <v>0</v>
      </c>
      <c r="N7" s="24">
        <f>ROUNDUP(M7,0)</f>
        <v>0</v>
      </c>
      <c r="O7" s="45">
        <v>3</v>
      </c>
      <c r="P7" s="45" t="s">
        <v>70</v>
      </c>
      <c r="Q7" s="45">
        <v>1</v>
      </c>
      <c r="R7" s="17">
        <v>0</v>
      </c>
      <c r="S7" s="24">
        <f>ROUNDUP(R7,0)</f>
        <v>0</v>
      </c>
      <c r="T7" s="127">
        <f>LARGE(CHOOSE({1,2}, N7,S7),1)+LARGE(CHOOSE({1,2},N7,S7),2)+I7</f>
        <v>100</v>
      </c>
    </row>
    <row r="9" spans="1:20" x14ac:dyDescent="0.25">
      <c r="D9" s="98"/>
    </row>
    <row r="10" spans="1:20" x14ac:dyDescent="0.25">
      <c r="D10" s="98"/>
    </row>
  </sheetData>
  <autoFilter ref="A3:T3">
    <sortState ref="A5:T7">
      <sortCondition descending="1" ref="T3"/>
    </sortState>
  </autoFilter>
  <mergeCells count="9">
    <mergeCell ref="T2:T3"/>
    <mergeCell ref="E2:I2"/>
    <mergeCell ref="D2:D3"/>
    <mergeCell ref="O2:S2"/>
    <mergeCell ref="A1:S1"/>
    <mergeCell ref="C2:C3"/>
    <mergeCell ref="B2:B3"/>
    <mergeCell ref="A2:A3"/>
    <mergeCell ref="J2:N2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0"/>
  <sheetViews>
    <sheetView view="pageBreakPreview" zoomScale="145" zoomScaleNormal="100" zoomScaleSheetLayoutView="145" workbookViewId="0">
      <selection activeCell="F2" sqref="F2:J2"/>
    </sheetView>
  </sheetViews>
  <sheetFormatPr defaultRowHeight="15" x14ac:dyDescent="0.25"/>
  <cols>
    <col min="1" max="1" width="5.28515625" style="1" customWidth="1"/>
    <col min="2" max="2" width="21.85546875" style="29" customWidth="1"/>
    <col min="3" max="3" width="3.28515625" style="29" customWidth="1"/>
    <col min="4" max="4" width="12.7109375" style="29" customWidth="1"/>
    <col min="5" max="5" width="10.5703125" style="29" bestFit="1" customWidth="1"/>
    <col min="6" max="6" width="8.140625" style="66" customWidth="1"/>
    <col min="7" max="7" width="7.5703125" style="66" customWidth="1"/>
    <col min="8" max="8" width="9" style="66" customWidth="1"/>
    <col min="9" max="9" width="7.5703125" style="66" customWidth="1"/>
    <col min="10" max="10" width="16.140625" style="66" customWidth="1"/>
    <col min="11" max="11" width="7.7109375" style="29" customWidth="1"/>
    <col min="12" max="16384" width="9.140625" style="29"/>
  </cols>
  <sheetData>
    <row r="1" spans="1:12" ht="21" x14ac:dyDescent="0.25">
      <c r="A1" s="165" t="s">
        <v>294</v>
      </c>
      <c r="B1" s="165"/>
      <c r="C1" s="165"/>
      <c r="D1" s="165"/>
      <c r="E1" s="165"/>
      <c r="F1" s="165"/>
      <c r="G1" s="165"/>
      <c r="H1" s="165"/>
      <c r="I1" s="165"/>
      <c r="J1" s="165"/>
    </row>
    <row r="2" spans="1:12" ht="61.5" customHeight="1" x14ac:dyDescent="0.25">
      <c r="A2" s="182" t="s">
        <v>0</v>
      </c>
      <c r="B2" s="183" t="s">
        <v>1</v>
      </c>
      <c r="C2" s="183" t="s">
        <v>8</v>
      </c>
      <c r="D2" s="183" t="s">
        <v>88</v>
      </c>
      <c r="E2" s="183" t="s">
        <v>2</v>
      </c>
      <c r="F2" s="168" t="s">
        <v>268</v>
      </c>
      <c r="G2" s="168"/>
      <c r="H2" s="168"/>
      <c r="I2" s="168"/>
      <c r="J2" s="168"/>
      <c r="K2" s="180" t="s">
        <v>75</v>
      </c>
      <c r="L2" s="163" t="s">
        <v>142</v>
      </c>
    </row>
    <row r="3" spans="1:12" ht="75" x14ac:dyDescent="0.25">
      <c r="A3" s="182"/>
      <c r="B3" s="183"/>
      <c r="C3" s="183"/>
      <c r="D3" s="183"/>
      <c r="E3" s="183"/>
      <c r="F3" s="63" t="s">
        <v>199</v>
      </c>
      <c r="G3" s="63" t="s">
        <v>200</v>
      </c>
      <c r="H3" s="63" t="s">
        <v>201</v>
      </c>
      <c r="I3" s="93" t="s">
        <v>99</v>
      </c>
      <c r="J3" s="60" t="s">
        <v>202</v>
      </c>
      <c r="K3" s="181"/>
      <c r="L3" s="164"/>
    </row>
    <row r="4" spans="1:12" x14ac:dyDescent="0.25">
      <c r="A4" s="28">
        <v>1</v>
      </c>
      <c r="B4" s="30" t="s">
        <v>46</v>
      </c>
      <c r="C4" s="30" t="s">
        <v>12</v>
      </c>
      <c r="D4" s="30" t="s">
        <v>76</v>
      </c>
      <c r="E4" s="103" t="s">
        <v>63</v>
      </c>
      <c r="F4" s="113">
        <v>6</v>
      </c>
      <c r="G4" s="88">
        <v>2</v>
      </c>
      <c r="H4" s="88">
        <v>0.5</v>
      </c>
      <c r="I4" s="96">
        <f t="shared" ref="I4:I7" si="0">200*(F4+1-G4)*H4/F4</f>
        <v>83.333333333333329</v>
      </c>
      <c r="J4" s="113">
        <f t="shared" ref="J4:J7" si="1">ROUNDUP(I4,0)</f>
        <v>84</v>
      </c>
      <c r="K4" s="86">
        <f t="shared" ref="K4:K7" si="2">J4</f>
        <v>84</v>
      </c>
      <c r="L4" s="86"/>
    </row>
    <row r="5" spans="1:12" x14ac:dyDescent="0.25">
      <c r="A5" s="28">
        <v>2</v>
      </c>
      <c r="B5" s="30" t="s">
        <v>47</v>
      </c>
      <c r="C5" s="30" t="s">
        <v>9</v>
      </c>
      <c r="D5" s="30" t="s">
        <v>76</v>
      </c>
      <c r="E5" s="83" t="s">
        <v>65</v>
      </c>
      <c r="F5" s="113">
        <v>6</v>
      </c>
      <c r="G5" s="88">
        <v>3</v>
      </c>
      <c r="H5" s="88">
        <v>0.5</v>
      </c>
      <c r="I5" s="96">
        <f t="shared" si="0"/>
        <v>66.666666666666671</v>
      </c>
      <c r="J5" s="113">
        <f t="shared" si="1"/>
        <v>67</v>
      </c>
      <c r="K5" s="86">
        <f t="shared" si="2"/>
        <v>67</v>
      </c>
      <c r="L5" s="86"/>
    </row>
    <row r="6" spans="1:12" x14ac:dyDescent="0.25">
      <c r="A6" s="28">
        <v>3</v>
      </c>
      <c r="B6" s="33" t="s">
        <v>276</v>
      </c>
      <c r="C6" s="30" t="s">
        <v>9</v>
      </c>
      <c r="D6" s="30" t="s">
        <v>79</v>
      </c>
      <c r="E6" s="103" t="s">
        <v>64</v>
      </c>
      <c r="F6" s="113">
        <v>6</v>
      </c>
      <c r="G6" s="88">
        <v>4</v>
      </c>
      <c r="H6" s="88">
        <v>0.5</v>
      </c>
      <c r="I6" s="96">
        <f t="shared" si="0"/>
        <v>50</v>
      </c>
      <c r="J6" s="113">
        <f t="shared" si="1"/>
        <v>50</v>
      </c>
      <c r="K6" s="86">
        <f t="shared" si="2"/>
        <v>50</v>
      </c>
      <c r="L6" s="86"/>
    </row>
    <row r="7" spans="1:12" x14ac:dyDescent="0.25">
      <c r="A7" s="28">
        <v>4</v>
      </c>
      <c r="B7" s="30" t="s">
        <v>277</v>
      </c>
      <c r="C7" s="30" t="s">
        <v>9</v>
      </c>
      <c r="D7" s="30" t="s">
        <v>278</v>
      </c>
      <c r="E7" s="83" t="s">
        <v>279</v>
      </c>
      <c r="F7" s="113">
        <v>6</v>
      </c>
      <c r="G7" s="88">
        <v>5</v>
      </c>
      <c r="H7" s="88">
        <v>0.5</v>
      </c>
      <c r="I7" s="96">
        <f t="shared" si="0"/>
        <v>33.333333333333336</v>
      </c>
      <c r="J7" s="113">
        <f t="shared" si="1"/>
        <v>34</v>
      </c>
      <c r="K7" s="86">
        <f t="shared" si="2"/>
        <v>34</v>
      </c>
      <c r="L7" s="86"/>
    </row>
    <row r="10" spans="1:12" x14ac:dyDescent="0.25">
      <c r="B10" s="37"/>
    </row>
  </sheetData>
  <mergeCells count="9">
    <mergeCell ref="F2:J2"/>
    <mergeCell ref="K2:K3"/>
    <mergeCell ref="L2:L3"/>
    <mergeCell ref="A1:J1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view="pageBreakPreview" zoomScale="130" zoomScaleNormal="115" zoomScaleSheetLayoutView="130" zoomScalePageLayoutView="70" workbookViewId="0">
      <selection activeCell="A5" sqref="A5:XFD6"/>
    </sheetView>
  </sheetViews>
  <sheetFormatPr defaultRowHeight="15" x14ac:dyDescent="0.25"/>
  <cols>
    <col min="1" max="1" width="6.42578125" style="39" customWidth="1"/>
    <col min="2" max="2" width="22.28515625" style="39" customWidth="1"/>
    <col min="3" max="4" width="13.140625" style="39" customWidth="1"/>
    <col min="5" max="5" width="8.140625" style="25" customWidth="1"/>
    <col min="6" max="6" width="10.28515625" style="25" customWidth="1"/>
    <col min="7" max="7" width="9.5703125" style="25" customWidth="1"/>
    <col min="8" max="8" width="10.28515625" style="25" customWidth="1"/>
    <col min="9" max="9" width="11.42578125" style="18" bestFit="1" customWidth="1"/>
    <col min="10" max="10" width="9.140625" style="39" customWidth="1"/>
    <col min="11" max="16384" width="9.140625" style="39"/>
  </cols>
  <sheetData>
    <row r="1" spans="1:9" ht="21" x14ac:dyDescent="0.25">
      <c r="A1" s="184" t="s">
        <v>4</v>
      </c>
      <c r="B1" s="185"/>
      <c r="C1" s="185"/>
      <c r="D1" s="185"/>
      <c r="E1" s="185"/>
      <c r="F1" s="185"/>
      <c r="G1" s="185"/>
      <c r="H1" s="185"/>
      <c r="I1" s="185"/>
    </row>
    <row r="2" spans="1:9" ht="54.75" customHeight="1" x14ac:dyDescent="0.25">
      <c r="A2" s="51"/>
      <c r="B2" s="72"/>
      <c r="C2" s="72"/>
      <c r="D2" s="72"/>
      <c r="E2" s="186" t="s">
        <v>130</v>
      </c>
      <c r="F2" s="186"/>
      <c r="G2" s="186"/>
      <c r="H2" s="186"/>
      <c r="I2" s="186"/>
    </row>
    <row r="3" spans="1:9" s="19" customFormat="1" ht="60" customHeight="1" x14ac:dyDescent="0.25">
      <c r="A3" s="74" t="s">
        <v>0</v>
      </c>
      <c r="B3" s="71" t="s">
        <v>1</v>
      </c>
      <c r="C3" s="71" t="s">
        <v>2</v>
      </c>
      <c r="D3" s="71" t="s">
        <v>87</v>
      </c>
      <c r="E3" s="12" t="s">
        <v>199</v>
      </c>
      <c r="F3" s="12" t="s">
        <v>200</v>
      </c>
      <c r="G3" s="12" t="s">
        <v>201</v>
      </c>
      <c r="H3" s="11" t="s">
        <v>99</v>
      </c>
      <c r="I3" s="60" t="s">
        <v>202</v>
      </c>
    </row>
    <row r="4" spans="1:9" x14ac:dyDescent="0.25">
      <c r="A4" s="41">
        <v>1</v>
      </c>
      <c r="B4" s="34" t="s">
        <v>53</v>
      </c>
      <c r="C4" s="35" t="s">
        <v>3</v>
      </c>
      <c r="D4" s="34" t="s">
        <v>94</v>
      </c>
      <c r="E4" s="17">
        <v>1</v>
      </c>
      <c r="F4" s="17">
        <v>1</v>
      </c>
      <c r="G4" s="17">
        <v>0.25</v>
      </c>
      <c r="H4" s="52">
        <f>200*(E4+1-F4)*G4/E4</f>
        <v>50</v>
      </c>
      <c r="I4" s="20">
        <f>ROUNDUP(H4,0)</f>
        <v>50</v>
      </c>
    </row>
    <row r="5" spans="1:9" hidden="1" x14ac:dyDescent="0.25">
      <c r="A5" s="40">
        <v>2</v>
      </c>
      <c r="B5" s="34" t="s">
        <v>95</v>
      </c>
      <c r="C5" s="34" t="s">
        <v>97</v>
      </c>
      <c r="D5" s="34" t="s">
        <v>76</v>
      </c>
      <c r="E5" s="45">
        <v>1</v>
      </c>
      <c r="F5" s="45" t="s">
        <v>70</v>
      </c>
      <c r="G5" s="17">
        <v>0.25</v>
      </c>
      <c r="H5" s="52">
        <v>0</v>
      </c>
      <c r="I5" s="20">
        <f t="shared" ref="I5:I6" si="0">ROUNDUP(H5,0)</f>
        <v>0</v>
      </c>
    </row>
    <row r="6" spans="1:9" hidden="1" x14ac:dyDescent="0.25">
      <c r="A6" s="40">
        <v>3</v>
      </c>
      <c r="B6" s="34" t="s">
        <v>96</v>
      </c>
      <c r="C6" s="34" t="s">
        <v>98</v>
      </c>
      <c r="D6" s="34" t="s">
        <v>76</v>
      </c>
      <c r="E6" s="45">
        <v>1</v>
      </c>
      <c r="F6" s="45" t="s">
        <v>70</v>
      </c>
      <c r="G6" s="17">
        <v>0.25</v>
      </c>
      <c r="H6" s="52">
        <v>0</v>
      </c>
      <c r="I6" s="20">
        <f t="shared" si="0"/>
        <v>0</v>
      </c>
    </row>
  </sheetData>
  <autoFilter ref="A2:I3">
    <filterColumn colId="4" showButton="0"/>
    <filterColumn colId="5" showButton="0"/>
    <filterColumn colId="6" showButton="0"/>
    <filterColumn colId="7" showButton="0"/>
  </autoFilter>
  <mergeCells count="2">
    <mergeCell ref="A1:I1"/>
    <mergeCell ref="E2:I2"/>
  </mergeCell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21"/>
  <sheetViews>
    <sheetView tabSelected="1" view="pageBreakPreview" zoomScale="85" zoomScaleNormal="100" zoomScaleSheetLayoutView="85" workbookViewId="0">
      <selection activeCell="C19" sqref="C19"/>
    </sheetView>
  </sheetViews>
  <sheetFormatPr defaultRowHeight="15" x14ac:dyDescent="0.25"/>
  <cols>
    <col min="1" max="1" width="6.42578125" style="16" customWidth="1"/>
    <col min="2" max="2" width="23.42578125" style="16" customWidth="1"/>
    <col min="3" max="3" width="12.85546875" style="16" customWidth="1"/>
    <col min="4" max="4" width="12.140625" style="16" customWidth="1"/>
    <col min="5" max="5" width="7.7109375" style="16" customWidth="1"/>
    <col min="6" max="6" width="8.5703125" style="16" customWidth="1"/>
    <col min="7" max="7" width="11" style="16" customWidth="1"/>
    <col min="8" max="8" width="8.7109375" style="16" customWidth="1"/>
    <col min="9" max="9" width="7.5703125" style="16" customWidth="1"/>
    <col min="10" max="10" width="8.140625" style="16" customWidth="1"/>
    <col min="11" max="11" width="10.28515625" style="16" customWidth="1"/>
    <col min="12" max="12" width="10.85546875" style="16" customWidth="1"/>
    <col min="13" max="13" width="7.28515625" style="16" customWidth="1"/>
    <col min="14" max="19" width="7.85546875" style="16" customWidth="1"/>
    <col min="20" max="21" width="8.7109375" style="16" customWidth="1"/>
    <col min="22" max="23" width="10.85546875" style="16" customWidth="1"/>
    <col min="24" max="24" width="8.28515625" style="16" customWidth="1"/>
    <col min="25" max="25" width="22.85546875" style="16" customWidth="1"/>
    <col min="26" max="16384" width="9.140625" style="16"/>
  </cols>
  <sheetData>
    <row r="1" spans="1:25" ht="21" x14ac:dyDescent="0.25">
      <c r="A1" s="185" t="s">
        <v>60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</row>
    <row r="2" spans="1:25" s="9" customFormat="1" ht="56.25" customHeight="1" x14ac:dyDescent="0.25">
      <c r="A2" s="166" t="s">
        <v>0</v>
      </c>
      <c r="B2" s="166" t="s">
        <v>1</v>
      </c>
      <c r="C2" s="166" t="s">
        <v>2</v>
      </c>
      <c r="D2" s="166" t="s">
        <v>87</v>
      </c>
      <c r="E2" s="188" t="s">
        <v>188</v>
      </c>
      <c r="F2" s="188"/>
      <c r="G2" s="188"/>
      <c r="H2" s="188"/>
      <c r="I2" s="188"/>
      <c r="J2" s="188" t="s">
        <v>296</v>
      </c>
      <c r="K2" s="188"/>
      <c r="L2" s="188"/>
      <c r="M2" s="188"/>
      <c r="N2" s="188"/>
      <c r="O2" s="188" t="s">
        <v>356</v>
      </c>
      <c r="P2" s="188"/>
      <c r="Q2" s="188"/>
      <c r="R2" s="188"/>
      <c r="S2" s="188"/>
      <c r="T2" s="188" t="s">
        <v>371</v>
      </c>
      <c r="U2" s="188"/>
      <c r="V2" s="188"/>
      <c r="W2" s="188"/>
      <c r="X2" s="188"/>
      <c r="Y2" s="172" t="s">
        <v>377</v>
      </c>
    </row>
    <row r="3" spans="1:25" s="54" customFormat="1" ht="99" customHeight="1" x14ac:dyDescent="0.25">
      <c r="A3" s="167"/>
      <c r="B3" s="167"/>
      <c r="C3" s="167"/>
      <c r="D3" s="167"/>
      <c r="E3" s="12" t="s">
        <v>199</v>
      </c>
      <c r="F3" s="12" t="s">
        <v>200</v>
      </c>
      <c r="G3" s="12" t="s">
        <v>201</v>
      </c>
      <c r="H3" s="106" t="s">
        <v>99</v>
      </c>
      <c r="I3" s="60" t="s">
        <v>202</v>
      </c>
      <c r="J3" s="12" t="s">
        <v>199</v>
      </c>
      <c r="K3" s="12" t="s">
        <v>200</v>
      </c>
      <c r="L3" s="12" t="s">
        <v>201</v>
      </c>
      <c r="M3" s="106" t="s">
        <v>99</v>
      </c>
      <c r="N3" s="60" t="s">
        <v>202</v>
      </c>
      <c r="O3" s="12" t="s">
        <v>199</v>
      </c>
      <c r="P3" s="12" t="s">
        <v>200</v>
      </c>
      <c r="Q3" s="12" t="s">
        <v>201</v>
      </c>
      <c r="R3" s="106" t="s">
        <v>99</v>
      </c>
      <c r="S3" s="60" t="s">
        <v>202</v>
      </c>
      <c r="T3" s="12" t="s">
        <v>199</v>
      </c>
      <c r="U3" s="12" t="s">
        <v>200</v>
      </c>
      <c r="V3" s="12" t="s">
        <v>201</v>
      </c>
      <c r="W3" s="112" t="s">
        <v>99</v>
      </c>
      <c r="X3" s="60" t="s">
        <v>202</v>
      </c>
      <c r="Y3" s="173"/>
    </row>
    <row r="4" spans="1:25" s="9" customFormat="1" ht="30.75" customHeight="1" x14ac:dyDescent="0.25">
      <c r="A4" s="23">
        <v>1</v>
      </c>
      <c r="B4" s="145" t="s">
        <v>358</v>
      </c>
      <c r="C4" s="145" t="s">
        <v>362</v>
      </c>
      <c r="D4" s="145" t="s">
        <v>357</v>
      </c>
      <c r="E4" s="23">
        <v>5</v>
      </c>
      <c r="F4" s="23" t="s">
        <v>70</v>
      </c>
      <c r="G4" s="23">
        <v>0.25</v>
      </c>
      <c r="H4" s="17">
        <v>0</v>
      </c>
      <c r="I4" s="132">
        <f>ROUNDUP(H4,0)</f>
        <v>0</v>
      </c>
      <c r="J4" s="17">
        <v>3</v>
      </c>
      <c r="K4" s="32" t="s">
        <v>70</v>
      </c>
      <c r="L4" s="17">
        <v>0.5</v>
      </c>
      <c r="M4" s="17">
        <v>0</v>
      </c>
      <c r="N4" s="132">
        <f>ROUNDUP(M4,0)</f>
        <v>0</v>
      </c>
      <c r="O4" s="127">
        <v>4</v>
      </c>
      <c r="P4" s="127">
        <v>2</v>
      </c>
      <c r="Q4" s="127">
        <v>1</v>
      </c>
      <c r="R4" s="17">
        <f>200*(O4+1-P4)*Q4/O4</f>
        <v>150</v>
      </c>
      <c r="S4" s="132">
        <f>ROUNDUP(R4,0)</f>
        <v>150</v>
      </c>
      <c r="T4" s="23">
        <v>5</v>
      </c>
      <c r="U4" s="23">
        <v>2</v>
      </c>
      <c r="V4" s="23">
        <v>1</v>
      </c>
      <c r="W4" s="17">
        <f>200*(T4+1-U4)*V4/T4</f>
        <v>160</v>
      </c>
      <c r="X4" s="132">
        <f>ROUNDUP(W4,0)</f>
        <v>160</v>
      </c>
      <c r="Y4" s="92">
        <f>LARGE(CHOOSE({1,2,3,4}, I4,N4,S4,X4),1)+LARGE(CHOOSE({1,2,3,4},I4,N4,S4,X4),2)</f>
        <v>310</v>
      </c>
    </row>
    <row r="5" spans="1:25" ht="39.75" customHeight="1" x14ac:dyDescent="0.25">
      <c r="A5" s="23">
        <v>2</v>
      </c>
      <c r="B5" s="145" t="s">
        <v>374</v>
      </c>
      <c r="C5" s="145" t="s">
        <v>373</v>
      </c>
      <c r="D5" s="35" t="s">
        <v>78</v>
      </c>
      <c r="E5" s="17">
        <v>5</v>
      </c>
      <c r="F5" s="17" t="s">
        <v>70</v>
      </c>
      <c r="G5" s="17">
        <v>0.25</v>
      </c>
      <c r="H5" s="17">
        <v>0</v>
      </c>
      <c r="I5" s="132">
        <v>0</v>
      </c>
      <c r="J5" s="17">
        <v>3</v>
      </c>
      <c r="K5" s="32" t="s">
        <v>70</v>
      </c>
      <c r="L5" s="17">
        <v>0.5</v>
      </c>
      <c r="M5" s="17">
        <v>0</v>
      </c>
      <c r="N5" s="132">
        <f>ROUNDUP(M5,0)</f>
        <v>0</v>
      </c>
      <c r="O5" s="127">
        <v>4</v>
      </c>
      <c r="P5" s="147" t="s">
        <v>375</v>
      </c>
      <c r="Q5" s="127">
        <v>1</v>
      </c>
      <c r="R5" s="127">
        <v>150</v>
      </c>
      <c r="S5" s="132">
        <f>ROUNDUP(R5,0)</f>
        <v>150</v>
      </c>
      <c r="T5" s="127">
        <v>5</v>
      </c>
      <c r="U5" s="127">
        <v>3</v>
      </c>
      <c r="V5" s="127">
        <v>1</v>
      </c>
      <c r="W5" s="17">
        <f>200*(T5+1-U5)*V5/T5</f>
        <v>120</v>
      </c>
      <c r="X5" s="132">
        <f>ROUNDUP(W5,0)</f>
        <v>120</v>
      </c>
      <c r="Y5" s="92">
        <f>LARGE(CHOOSE({1,2,3,4}, I5,N5,S5,X5),1)+LARGE(CHOOSE({1,2,3,4},I5,N5,S5,X5),2)</f>
        <v>270</v>
      </c>
    </row>
    <row r="6" spans="1:25" ht="30.75" customHeight="1" x14ac:dyDescent="0.25">
      <c r="A6" s="23">
        <v>3</v>
      </c>
      <c r="B6" s="145" t="s">
        <v>355</v>
      </c>
      <c r="C6" s="145" t="s">
        <v>361</v>
      </c>
      <c r="D6" s="145" t="s">
        <v>357</v>
      </c>
      <c r="E6" s="23">
        <v>5</v>
      </c>
      <c r="F6" s="23" t="s">
        <v>70</v>
      </c>
      <c r="G6" s="23">
        <v>0.25</v>
      </c>
      <c r="H6" s="17">
        <v>0</v>
      </c>
      <c r="I6" s="132">
        <f>ROUNDUP(H6,0)</f>
        <v>0</v>
      </c>
      <c r="J6" s="17">
        <v>3</v>
      </c>
      <c r="K6" s="32" t="s">
        <v>70</v>
      </c>
      <c r="L6" s="17">
        <v>0.5</v>
      </c>
      <c r="M6" s="17">
        <v>0</v>
      </c>
      <c r="N6" s="132">
        <f>ROUNDUP(M6,0)</f>
        <v>0</v>
      </c>
      <c r="O6" s="127">
        <v>4</v>
      </c>
      <c r="P6" s="127">
        <v>1</v>
      </c>
      <c r="Q6" s="127">
        <v>1</v>
      </c>
      <c r="R6" s="17">
        <f>200*(O6+1-P6)*Q6/O6</f>
        <v>200</v>
      </c>
      <c r="S6" s="132">
        <f>ROUNDUP(R6,0)</f>
        <v>200</v>
      </c>
      <c r="T6" s="23">
        <v>5</v>
      </c>
      <c r="U6" s="23" t="s">
        <v>70</v>
      </c>
      <c r="V6" s="23">
        <v>1</v>
      </c>
      <c r="W6" s="17">
        <v>0</v>
      </c>
      <c r="X6" s="132">
        <f>ROUNDUP(W6,0)</f>
        <v>0</v>
      </c>
      <c r="Y6" s="92">
        <f>LARGE(CHOOSE({1,2,3,4}, I6,N6,S6,X6),1)+LARGE(CHOOSE({1,2,3,4},I6,N6,S6,X6),2)</f>
        <v>200</v>
      </c>
    </row>
    <row r="7" spans="1:25" ht="30.75" customHeight="1" x14ac:dyDescent="0.25">
      <c r="A7" s="23">
        <v>4</v>
      </c>
      <c r="B7" s="145" t="s">
        <v>372</v>
      </c>
      <c r="C7" s="145" t="s">
        <v>378</v>
      </c>
      <c r="D7" s="35" t="s">
        <v>79</v>
      </c>
      <c r="E7" s="17">
        <v>5</v>
      </c>
      <c r="F7" s="17" t="s">
        <v>70</v>
      </c>
      <c r="G7" s="17">
        <v>0.25</v>
      </c>
      <c r="H7" s="17">
        <v>0</v>
      </c>
      <c r="I7" s="132">
        <v>0</v>
      </c>
      <c r="J7" s="17">
        <v>3</v>
      </c>
      <c r="K7" s="32" t="s">
        <v>70</v>
      </c>
      <c r="L7" s="17">
        <v>0.5</v>
      </c>
      <c r="M7" s="17">
        <v>0</v>
      </c>
      <c r="N7" s="132">
        <f>ROUNDUP(M7,0)</f>
        <v>0</v>
      </c>
      <c r="O7" s="23">
        <v>4</v>
      </c>
      <c r="P7" s="23" t="s">
        <v>70</v>
      </c>
      <c r="Q7" s="23">
        <v>1</v>
      </c>
      <c r="R7" s="17">
        <v>0</v>
      </c>
      <c r="S7" s="132">
        <f>ROUNDUP(R7,0)</f>
        <v>0</v>
      </c>
      <c r="T7" s="23">
        <v>5</v>
      </c>
      <c r="U7" s="23">
        <v>1</v>
      </c>
      <c r="V7" s="23">
        <v>1</v>
      </c>
      <c r="W7" s="17">
        <f>200*(T7+1-U7)*V7/T7</f>
        <v>200</v>
      </c>
      <c r="X7" s="132">
        <f>ROUNDUP(W7,0)</f>
        <v>200</v>
      </c>
      <c r="Y7" s="92">
        <f>LARGE(CHOOSE({1,2,3,4}, I7,N7,S7,X7),1)+LARGE(CHOOSE({1,2,3,4},I7,N7,S7,X7),2)</f>
        <v>200</v>
      </c>
    </row>
    <row r="8" spans="1:25" ht="26.25" customHeight="1" x14ac:dyDescent="0.25">
      <c r="A8" s="23">
        <v>5</v>
      </c>
      <c r="B8" s="194" t="s">
        <v>414</v>
      </c>
      <c r="C8" s="194" t="s">
        <v>416</v>
      </c>
      <c r="D8" s="195" t="s">
        <v>79</v>
      </c>
      <c r="E8" s="17">
        <v>5</v>
      </c>
      <c r="F8" s="45">
        <v>2</v>
      </c>
      <c r="G8" s="17">
        <v>0.25</v>
      </c>
      <c r="H8" s="17">
        <f>200*(E8+1-F8)*G8/E8</f>
        <v>40</v>
      </c>
      <c r="I8" s="132">
        <f>ROUNDUP(H8,0)</f>
        <v>40</v>
      </c>
      <c r="J8" s="17">
        <v>3</v>
      </c>
      <c r="K8" s="17">
        <v>1</v>
      </c>
      <c r="L8" s="17">
        <v>0.5</v>
      </c>
      <c r="M8" s="17">
        <f>200*(J8+1-K8)*L8/J8</f>
        <v>100</v>
      </c>
      <c r="N8" s="132">
        <f>ROUNDUP(M8,0)</f>
        <v>100</v>
      </c>
      <c r="O8" s="17">
        <v>4</v>
      </c>
      <c r="P8" s="131" t="s">
        <v>70</v>
      </c>
      <c r="Q8" s="17">
        <v>1</v>
      </c>
      <c r="R8" s="17">
        <v>0</v>
      </c>
      <c r="S8" s="132">
        <f>ROUNDUP(R8,0)</f>
        <v>0</v>
      </c>
      <c r="T8" s="17">
        <v>5</v>
      </c>
      <c r="U8" s="131" t="s">
        <v>70</v>
      </c>
      <c r="V8" s="17">
        <v>1</v>
      </c>
      <c r="W8" s="17">
        <v>0</v>
      </c>
      <c r="X8" s="132">
        <f>ROUNDUP(W8,0)</f>
        <v>0</v>
      </c>
      <c r="Y8" s="88">
        <f>LARGE(CHOOSE({1,2,3,4}, I8,N8,S8,X8),1)+LARGE(CHOOSE({1,2,3,4},I8,N8,S8,X8),2)</f>
        <v>140</v>
      </c>
    </row>
    <row r="9" spans="1:25" ht="33" customHeight="1" x14ac:dyDescent="0.25">
      <c r="A9" s="23">
        <v>6</v>
      </c>
      <c r="B9" s="145" t="s">
        <v>359</v>
      </c>
      <c r="C9" s="145" t="s">
        <v>363</v>
      </c>
      <c r="D9" s="145" t="s">
        <v>357</v>
      </c>
      <c r="E9" s="23">
        <v>5</v>
      </c>
      <c r="F9" s="23" t="s">
        <v>70</v>
      </c>
      <c r="G9" s="23">
        <v>0.25</v>
      </c>
      <c r="H9" s="17">
        <v>0</v>
      </c>
      <c r="I9" s="132">
        <f>ROUNDUP(H9,0)</f>
        <v>0</v>
      </c>
      <c r="J9" s="17">
        <v>3</v>
      </c>
      <c r="K9" s="32" t="s">
        <v>70</v>
      </c>
      <c r="L9" s="17">
        <v>0.5</v>
      </c>
      <c r="M9" s="17">
        <v>0</v>
      </c>
      <c r="N9" s="132">
        <f>ROUNDUP(M9,0)</f>
        <v>0</v>
      </c>
      <c r="O9" s="127">
        <v>4</v>
      </c>
      <c r="P9" s="127">
        <v>3</v>
      </c>
      <c r="Q9" s="127">
        <v>1</v>
      </c>
      <c r="R9" s="17">
        <f>200*(O9+1-P9)*Q9/O9</f>
        <v>100</v>
      </c>
      <c r="S9" s="132">
        <f>ROUNDUP(R9,0)</f>
        <v>100</v>
      </c>
      <c r="T9" s="23">
        <v>5</v>
      </c>
      <c r="U9" s="23" t="s">
        <v>70</v>
      </c>
      <c r="V9" s="23">
        <v>1</v>
      </c>
      <c r="W9" s="17">
        <v>0</v>
      </c>
      <c r="X9" s="132">
        <f>ROUNDUP(W9,0)</f>
        <v>0</v>
      </c>
      <c r="Y9" s="92">
        <f>LARGE(CHOOSE({1,2,3,4}, I9,N9,S9,X9),1)+LARGE(CHOOSE({1,2,3,4},I9,N9,S9,X9),2)</f>
        <v>100</v>
      </c>
    </row>
    <row r="10" spans="1:25" ht="37.5" customHeight="1" x14ac:dyDescent="0.25">
      <c r="A10" s="23">
        <v>7</v>
      </c>
      <c r="B10" s="148" t="s">
        <v>376</v>
      </c>
      <c r="C10" s="148" t="s">
        <v>379</v>
      </c>
      <c r="D10" s="9" t="s">
        <v>79</v>
      </c>
      <c r="E10" s="17">
        <v>5</v>
      </c>
      <c r="F10" s="17" t="s">
        <v>70</v>
      </c>
      <c r="G10" s="17">
        <v>0.25</v>
      </c>
      <c r="H10" s="17">
        <v>0</v>
      </c>
      <c r="I10" s="132">
        <v>0</v>
      </c>
      <c r="J10" s="17">
        <v>3</v>
      </c>
      <c r="K10" s="32" t="s">
        <v>70</v>
      </c>
      <c r="L10" s="17">
        <v>0.5</v>
      </c>
      <c r="M10" s="17">
        <v>0</v>
      </c>
      <c r="N10" s="132">
        <f>ROUNDUP(M10,0)</f>
        <v>0</v>
      </c>
      <c r="O10" s="23">
        <v>4</v>
      </c>
      <c r="P10" s="23" t="s">
        <v>70</v>
      </c>
      <c r="Q10" s="23">
        <v>1</v>
      </c>
      <c r="R10" s="17">
        <v>0</v>
      </c>
      <c r="S10" s="132">
        <f>ROUNDUP(R10,0)</f>
        <v>0</v>
      </c>
      <c r="T10" s="127">
        <v>5</v>
      </c>
      <c r="U10" s="127">
        <v>4</v>
      </c>
      <c r="V10" s="127">
        <v>1</v>
      </c>
      <c r="W10" s="17">
        <f>200*(T10+1-U10)*V10/T10</f>
        <v>80</v>
      </c>
      <c r="X10" s="132">
        <f>ROUNDUP(W10,0)</f>
        <v>80</v>
      </c>
      <c r="Y10" s="92">
        <f>LARGE(CHOOSE({1,2,3,4}, I10,N10,S10,X10),1)+LARGE(CHOOSE({1,2,3,4},I10,N10,S10,X10),2)</f>
        <v>80</v>
      </c>
    </row>
    <row r="11" spans="1:25" s="10" customFormat="1" ht="33.75" customHeight="1" x14ac:dyDescent="0.25">
      <c r="A11" s="23">
        <v>8</v>
      </c>
      <c r="B11" s="148" t="s">
        <v>380</v>
      </c>
      <c r="C11" s="148" t="s">
        <v>381</v>
      </c>
      <c r="D11" s="9" t="s">
        <v>78</v>
      </c>
      <c r="E11" s="17">
        <v>5</v>
      </c>
      <c r="F11" s="17" t="s">
        <v>70</v>
      </c>
      <c r="G11" s="17">
        <v>0.25</v>
      </c>
      <c r="H11" s="17">
        <v>0</v>
      </c>
      <c r="I11" s="132">
        <v>0</v>
      </c>
      <c r="J11" s="17">
        <v>3</v>
      </c>
      <c r="K11" s="32" t="s">
        <v>70</v>
      </c>
      <c r="L11" s="17">
        <v>0.5</v>
      </c>
      <c r="M11" s="17">
        <v>0</v>
      </c>
      <c r="N11" s="132">
        <f>ROUNDUP(M11,0)</f>
        <v>0</v>
      </c>
      <c r="O11" s="127">
        <v>4</v>
      </c>
      <c r="P11" s="147" t="s">
        <v>375</v>
      </c>
      <c r="Q11" s="127">
        <v>1</v>
      </c>
      <c r="R11" s="127">
        <v>25</v>
      </c>
      <c r="S11" s="132">
        <f>ROUNDUP(R11,0)</f>
        <v>25</v>
      </c>
      <c r="T11" s="127">
        <v>5</v>
      </c>
      <c r="U11" s="127">
        <v>5</v>
      </c>
      <c r="V11" s="127">
        <v>1</v>
      </c>
      <c r="W11" s="17">
        <f>200*(T11+1-U11)*V11/T11</f>
        <v>40</v>
      </c>
      <c r="X11" s="132">
        <f>ROUNDUP(W11,0)</f>
        <v>40</v>
      </c>
      <c r="Y11" s="92">
        <f>LARGE(CHOOSE({1,2,3,4}, I11,N11,S11,X11),1)+LARGE(CHOOSE({1,2,3,4},I11,N11,S11,X11),2)</f>
        <v>65</v>
      </c>
    </row>
    <row r="12" spans="1:25" s="10" customFormat="1" ht="44.25" customHeight="1" x14ac:dyDescent="0.25">
      <c r="A12" s="23">
        <v>9</v>
      </c>
      <c r="B12" s="145" t="s">
        <v>360</v>
      </c>
      <c r="C12" s="145" t="s">
        <v>364</v>
      </c>
      <c r="D12" s="145" t="s">
        <v>357</v>
      </c>
      <c r="E12" s="23">
        <v>5</v>
      </c>
      <c r="F12" s="23" t="s">
        <v>70</v>
      </c>
      <c r="G12" s="23">
        <v>0.25</v>
      </c>
      <c r="H12" s="17">
        <v>0</v>
      </c>
      <c r="I12" s="132">
        <f>ROUNDUP(H12,0)</f>
        <v>0</v>
      </c>
      <c r="J12" s="17">
        <v>3</v>
      </c>
      <c r="K12" s="32" t="s">
        <v>70</v>
      </c>
      <c r="L12" s="17">
        <v>0.5</v>
      </c>
      <c r="M12" s="17">
        <v>0</v>
      </c>
      <c r="N12" s="132">
        <f>ROUNDUP(M12,0)</f>
        <v>0</v>
      </c>
      <c r="O12" s="127">
        <v>4</v>
      </c>
      <c r="P12" s="127">
        <v>4</v>
      </c>
      <c r="Q12" s="127">
        <v>1</v>
      </c>
      <c r="R12" s="17">
        <f>200*(O12+1-P12)*Q12/O12</f>
        <v>50</v>
      </c>
      <c r="S12" s="132">
        <f>ROUNDUP(R12,0)</f>
        <v>50</v>
      </c>
      <c r="T12" s="23">
        <v>5</v>
      </c>
      <c r="U12" s="23" t="s">
        <v>70</v>
      </c>
      <c r="V12" s="23">
        <v>1</v>
      </c>
      <c r="W12" s="17">
        <v>0</v>
      </c>
      <c r="X12" s="132">
        <f>ROUNDUP(W12,0)</f>
        <v>0</v>
      </c>
      <c r="Y12" s="92">
        <f>LARGE(CHOOSE({1,2,3,4}, I12,N12,S12,X12),1)+LARGE(CHOOSE({1,2,3,4},I12,N12,S12,X12),2)</f>
        <v>50</v>
      </c>
    </row>
    <row r="13" spans="1:25" s="197" customFormat="1" ht="30" x14ac:dyDescent="0.25">
      <c r="A13" s="23">
        <v>10</v>
      </c>
      <c r="B13" s="36" t="s">
        <v>124</v>
      </c>
      <c r="C13" s="36" t="s">
        <v>125</v>
      </c>
      <c r="D13" s="34" t="s">
        <v>78</v>
      </c>
      <c r="E13" s="196">
        <v>5</v>
      </c>
      <c r="F13" s="17">
        <v>5</v>
      </c>
      <c r="G13" s="17">
        <v>0.25</v>
      </c>
      <c r="H13" s="17">
        <f>200*(E13+1-F13)*G13/E13</f>
        <v>10</v>
      </c>
      <c r="I13" s="132">
        <f>ROUNDUP(H13,0)</f>
        <v>10</v>
      </c>
      <c r="J13" s="17">
        <v>3</v>
      </c>
      <c r="K13" s="17">
        <v>3</v>
      </c>
      <c r="L13" s="17">
        <v>0.5</v>
      </c>
      <c r="M13" s="17">
        <f>200*(J13+1-K13)*L13/J13</f>
        <v>33.333333333333336</v>
      </c>
      <c r="N13" s="132">
        <f>ROUNDUP(M13,0)</f>
        <v>34</v>
      </c>
      <c r="O13" s="23">
        <v>4</v>
      </c>
      <c r="P13" s="23" t="s">
        <v>70</v>
      </c>
      <c r="Q13" s="23">
        <v>1</v>
      </c>
      <c r="R13" s="17">
        <v>0</v>
      </c>
      <c r="S13" s="132">
        <f>ROUNDUP(R13,0)</f>
        <v>0</v>
      </c>
      <c r="T13" s="23">
        <v>5</v>
      </c>
      <c r="U13" s="23" t="s">
        <v>70</v>
      </c>
      <c r="V13" s="23">
        <v>1</v>
      </c>
      <c r="W13" s="17">
        <v>0</v>
      </c>
      <c r="X13" s="132">
        <f>ROUNDUP(W13,0)</f>
        <v>0</v>
      </c>
      <c r="Y13" s="92">
        <f>LARGE(CHOOSE({1,2,3,4}, I13,N13,S13,X13),1)+LARGE(CHOOSE({1,2,3,4},I13,N13,S13,X13),2)</f>
        <v>44</v>
      </c>
    </row>
    <row r="14" spans="1:25" s="10" customFormat="1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16"/>
    </row>
    <row r="15" spans="1:25" s="10" customFormat="1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16"/>
    </row>
    <row r="16" spans="1:25" s="10" customFormat="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16"/>
    </row>
    <row r="17" spans="1:25" s="10" customFormat="1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16"/>
    </row>
    <row r="18" spans="1:25" s="10" customFormat="1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16"/>
    </row>
    <row r="19" spans="1:25" s="10" customFormat="1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16"/>
    </row>
    <row r="20" spans="1:25" s="10" customFormat="1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16"/>
    </row>
    <row r="21" spans="1:25" s="10" customFormat="1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16"/>
    </row>
  </sheetData>
  <autoFilter ref="A3:Y3">
    <sortState ref="A5:Y13">
      <sortCondition descending="1" ref="Y3"/>
    </sortState>
  </autoFilter>
  <mergeCells count="10">
    <mergeCell ref="Y2:Y3"/>
    <mergeCell ref="A1:X1"/>
    <mergeCell ref="A2:A3"/>
    <mergeCell ref="B2:B3"/>
    <mergeCell ref="C2:C3"/>
    <mergeCell ref="D2:D3"/>
    <mergeCell ref="E2:I2"/>
    <mergeCell ref="O2:S2"/>
    <mergeCell ref="J2:N2"/>
    <mergeCell ref="T2:X2"/>
  </mergeCells>
  <pageMargins left="0.7" right="0.7" top="0.75" bottom="0.75" header="0.3" footer="0.3"/>
  <pageSetup paperSize="9" scale="70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7"/>
  <sheetViews>
    <sheetView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11.140625" style="29" customWidth="1"/>
    <col min="2" max="2" width="21.42578125" style="29" customWidth="1"/>
    <col min="3" max="3" width="15.7109375" style="29" customWidth="1"/>
    <col min="4" max="4" width="9.140625" style="29" customWidth="1"/>
    <col min="5" max="5" width="9.28515625" style="1" customWidth="1"/>
    <col min="6" max="8" width="9.140625" style="29" customWidth="1"/>
    <col min="9" max="9" width="8.42578125" style="29" customWidth="1"/>
    <col min="10" max="14" width="9.140625" style="29" customWidth="1"/>
    <col min="15" max="15" width="9.140625" style="29"/>
    <col min="16" max="16" width="9.140625" style="29" customWidth="1"/>
    <col min="17" max="16384" width="9.140625" style="29"/>
  </cols>
  <sheetData>
    <row r="1" spans="1:16" ht="21" x14ac:dyDescent="0.25">
      <c r="A1" s="189" t="s">
        <v>197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90"/>
    </row>
    <row r="2" spans="1:16" ht="63" customHeight="1" x14ac:dyDescent="0.25">
      <c r="A2" s="107"/>
      <c r="B2" s="107"/>
      <c r="C2" s="107"/>
      <c r="D2" s="107"/>
      <c r="E2" s="186" t="s">
        <v>187</v>
      </c>
      <c r="F2" s="186"/>
      <c r="G2" s="186"/>
      <c r="H2" s="186"/>
      <c r="I2" s="186"/>
      <c r="J2" s="186" t="s">
        <v>297</v>
      </c>
      <c r="K2" s="186"/>
      <c r="L2" s="186"/>
      <c r="M2" s="186"/>
      <c r="N2" s="186"/>
    </row>
    <row r="3" spans="1:16" ht="88.5" customHeight="1" x14ac:dyDescent="0.25">
      <c r="A3" s="108" t="s">
        <v>0</v>
      </c>
      <c r="B3" s="108" t="s">
        <v>1</v>
      </c>
      <c r="C3" s="108" t="s">
        <v>2</v>
      </c>
      <c r="D3" s="108" t="s">
        <v>87</v>
      </c>
      <c r="E3" s="12" t="s">
        <v>199</v>
      </c>
      <c r="F3" s="12" t="s">
        <v>200</v>
      </c>
      <c r="G3" s="12" t="s">
        <v>201</v>
      </c>
      <c r="H3" s="106" t="s">
        <v>99</v>
      </c>
      <c r="I3" s="60" t="s">
        <v>202</v>
      </c>
      <c r="J3" s="12" t="s">
        <v>199</v>
      </c>
      <c r="K3" s="12" t="s">
        <v>200</v>
      </c>
      <c r="L3" s="12" t="s">
        <v>201</v>
      </c>
      <c r="M3" s="106" t="s">
        <v>99</v>
      </c>
      <c r="N3" s="60" t="s">
        <v>202</v>
      </c>
      <c r="O3" s="117" t="s">
        <v>203</v>
      </c>
      <c r="P3" s="116" t="s">
        <v>313</v>
      </c>
    </row>
    <row r="4" spans="1:16" ht="30" hidden="1" x14ac:dyDescent="0.25">
      <c r="A4" s="109">
        <v>2</v>
      </c>
      <c r="B4" s="43" t="s">
        <v>288</v>
      </c>
      <c r="C4" s="102" t="s">
        <v>290</v>
      </c>
      <c r="D4" s="30" t="s">
        <v>78</v>
      </c>
      <c r="E4" s="45" t="s">
        <v>70</v>
      </c>
      <c r="F4" s="23">
        <v>0</v>
      </c>
      <c r="G4" s="44">
        <v>0.25</v>
      </c>
      <c r="H4" s="45">
        <v>0</v>
      </c>
      <c r="I4" s="31">
        <f>ROUNDUP(H4,0)</f>
        <v>0</v>
      </c>
      <c r="J4" s="28">
        <v>4</v>
      </c>
      <c r="K4" s="28">
        <v>3</v>
      </c>
      <c r="L4" s="28">
        <v>0.5</v>
      </c>
      <c r="M4" s="17">
        <f>200*(J4+1-K4)*L4/J4</f>
        <v>50</v>
      </c>
      <c r="N4" s="31">
        <f>ROUNDUP(M4,0)</f>
        <v>50</v>
      </c>
      <c r="O4" s="110">
        <f>SUM(I4+N4)</f>
        <v>50</v>
      </c>
      <c r="P4" s="30"/>
    </row>
    <row r="5" spans="1:16" ht="30" x14ac:dyDescent="0.25">
      <c r="A5" s="109">
        <v>1</v>
      </c>
      <c r="B5" s="43" t="s">
        <v>289</v>
      </c>
      <c r="C5" s="111" t="s">
        <v>291</v>
      </c>
      <c r="D5" s="30" t="s">
        <v>78</v>
      </c>
      <c r="E5" s="23" t="s">
        <v>70</v>
      </c>
      <c r="F5" s="23">
        <v>0</v>
      </c>
      <c r="G5" s="44">
        <v>0.25</v>
      </c>
      <c r="H5" s="45">
        <v>0</v>
      </c>
      <c r="I5" s="31">
        <f>ROUNDUP(H5,0)</f>
        <v>0</v>
      </c>
      <c r="J5" s="28">
        <v>4</v>
      </c>
      <c r="K5" s="28">
        <v>4</v>
      </c>
      <c r="L5" s="28">
        <v>0.5</v>
      </c>
      <c r="M5" s="17">
        <f>200*(J5+1-K5)*L5/J5</f>
        <v>25</v>
      </c>
      <c r="N5" s="31">
        <f>ROUNDUP(M5,0)</f>
        <v>25</v>
      </c>
      <c r="O5" s="110">
        <f>SUM(I5+N5)</f>
        <v>25</v>
      </c>
      <c r="P5" s="30"/>
    </row>
    <row r="6" spans="1:16" ht="45" x14ac:dyDescent="0.25">
      <c r="A6" s="109">
        <v>2</v>
      </c>
      <c r="B6" s="43" t="s">
        <v>192</v>
      </c>
      <c r="C6" s="101" t="s">
        <v>193</v>
      </c>
      <c r="D6" s="30" t="s">
        <v>78</v>
      </c>
      <c r="E6" s="44">
        <v>4</v>
      </c>
      <c r="F6" s="28">
        <v>4</v>
      </c>
      <c r="G6" s="44">
        <v>0.25</v>
      </c>
      <c r="H6" s="17">
        <f>200*(E6+1-F6)*G6/E6</f>
        <v>12.5</v>
      </c>
      <c r="I6" s="31">
        <f>ROUNDUP(H6,0)</f>
        <v>13</v>
      </c>
      <c r="J6" s="23" t="s">
        <v>70</v>
      </c>
      <c r="K6" s="23">
        <v>0</v>
      </c>
      <c r="L6" s="17">
        <v>0.5</v>
      </c>
      <c r="M6" s="45">
        <v>0</v>
      </c>
      <c r="N6" s="31">
        <v>0</v>
      </c>
      <c r="O6" s="110">
        <f>SUM(I6+N6)</f>
        <v>13</v>
      </c>
      <c r="P6" s="30"/>
    </row>
    <row r="7" spans="1:16" s="1" customFormat="1" x14ac:dyDescent="0.25">
      <c r="A7" s="29"/>
      <c r="B7" s="29"/>
      <c r="C7" s="29"/>
      <c r="D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</row>
  </sheetData>
  <autoFilter ref="A3:P3">
    <sortState ref="A4:P7">
      <sortCondition descending="1" ref="O3"/>
    </sortState>
  </autoFilter>
  <mergeCells count="3">
    <mergeCell ref="A1:P1"/>
    <mergeCell ref="E2:I2"/>
    <mergeCell ref="J2:N2"/>
  </mergeCells>
  <pageMargins left="0.7" right="0.7" top="0.75" bottom="0.75" header="0.3" footer="0.3"/>
  <pageSetup paperSize="9" scale="9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17"/>
  <sheetViews>
    <sheetView view="pageBreakPreview" zoomScale="85" zoomScaleNormal="100" zoomScaleSheetLayoutView="85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F17" sqref="F17"/>
    </sheetView>
  </sheetViews>
  <sheetFormatPr defaultRowHeight="15" x14ac:dyDescent="0.25"/>
  <cols>
    <col min="1" max="1" width="6.140625" style="29" customWidth="1"/>
    <col min="2" max="2" width="21.28515625" style="29" customWidth="1"/>
    <col min="3" max="3" width="15.7109375" style="29" customWidth="1"/>
    <col min="4" max="4" width="9.140625" style="29"/>
    <col min="5" max="5" width="5" style="1" customWidth="1"/>
    <col min="6" max="6" width="9.140625" style="1" customWidth="1"/>
    <col min="7" max="7" width="7.28515625" style="1" customWidth="1"/>
    <col min="8" max="8" width="9.140625" style="1" customWidth="1"/>
    <col min="9" max="9" width="9.140625" style="29" customWidth="1"/>
    <col min="10" max="10" width="5.42578125" style="1" customWidth="1"/>
    <col min="11" max="13" width="9.140625" style="29" customWidth="1"/>
    <col min="14" max="24" width="6.7109375" style="29" customWidth="1"/>
    <col min="25" max="25" width="5" style="1" customWidth="1"/>
    <col min="26" max="26" width="8.7109375" style="1" customWidth="1"/>
    <col min="27" max="27" width="7.28515625" style="29" customWidth="1"/>
    <col min="28" max="29" width="9.140625" style="29" customWidth="1"/>
    <col min="30" max="16384" width="9.140625" style="29"/>
  </cols>
  <sheetData>
    <row r="1" spans="1:31" ht="21" x14ac:dyDescent="0.25">
      <c r="A1" s="189" t="s">
        <v>198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</row>
    <row r="2" spans="1:31" ht="67.5" customHeight="1" x14ac:dyDescent="0.25">
      <c r="A2" s="191" t="s">
        <v>0</v>
      </c>
      <c r="B2" s="191" t="s">
        <v>1</v>
      </c>
      <c r="C2" s="191" t="s">
        <v>2</v>
      </c>
      <c r="D2" s="191" t="s">
        <v>87</v>
      </c>
      <c r="E2" s="193" t="s">
        <v>298</v>
      </c>
      <c r="F2" s="193"/>
      <c r="G2" s="193"/>
      <c r="H2" s="193"/>
      <c r="I2" s="193"/>
      <c r="J2" s="186" t="s">
        <v>187</v>
      </c>
      <c r="K2" s="186"/>
      <c r="L2" s="186"/>
      <c r="M2" s="186"/>
      <c r="N2" s="186"/>
      <c r="O2" s="186" t="s">
        <v>340</v>
      </c>
      <c r="P2" s="186"/>
      <c r="Q2" s="186"/>
      <c r="R2" s="186"/>
      <c r="S2" s="186"/>
      <c r="T2" s="186" t="s">
        <v>365</v>
      </c>
      <c r="U2" s="186"/>
      <c r="V2" s="186"/>
      <c r="W2" s="186"/>
      <c r="X2" s="186"/>
      <c r="Y2" s="186" t="s">
        <v>365</v>
      </c>
      <c r="Z2" s="186"/>
      <c r="AA2" s="186"/>
      <c r="AB2" s="186"/>
      <c r="AC2" s="186"/>
      <c r="AD2" s="192" t="s">
        <v>314</v>
      </c>
    </row>
    <row r="3" spans="1:31" ht="88.5" customHeight="1" x14ac:dyDescent="0.25">
      <c r="A3" s="191"/>
      <c r="B3" s="191"/>
      <c r="C3" s="191"/>
      <c r="D3" s="191"/>
      <c r="E3" s="12" t="s">
        <v>199</v>
      </c>
      <c r="F3" s="12" t="s">
        <v>200</v>
      </c>
      <c r="G3" s="12" t="s">
        <v>201</v>
      </c>
      <c r="H3" s="112" t="s">
        <v>99</v>
      </c>
      <c r="I3" s="60" t="s">
        <v>202</v>
      </c>
      <c r="J3" s="12" t="s">
        <v>199</v>
      </c>
      <c r="K3" s="12" t="s">
        <v>200</v>
      </c>
      <c r="L3" s="12" t="s">
        <v>201</v>
      </c>
      <c r="M3" s="112" t="s">
        <v>99</v>
      </c>
      <c r="N3" s="60" t="s">
        <v>202</v>
      </c>
      <c r="O3" s="12" t="s">
        <v>199</v>
      </c>
      <c r="P3" s="12" t="s">
        <v>200</v>
      </c>
      <c r="Q3" s="12" t="s">
        <v>201</v>
      </c>
      <c r="R3" s="112" t="s">
        <v>99</v>
      </c>
      <c r="S3" s="60" t="s">
        <v>202</v>
      </c>
      <c r="T3" s="12" t="s">
        <v>199</v>
      </c>
      <c r="U3" s="12" t="s">
        <v>200</v>
      </c>
      <c r="V3" s="12" t="s">
        <v>201</v>
      </c>
      <c r="W3" s="112" t="s">
        <v>99</v>
      </c>
      <c r="X3" s="60" t="s">
        <v>202</v>
      </c>
      <c r="Y3" s="12" t="s">
        <v>199</v>
      </c>
      <c r="Z3" s="12" t="s">
        <v>200</v>
      </c>
      <c r="AA3" s="12" t="s">
        <v>201</v>
      </c>
      <c r="AB3" s="112" t="s">
        <v>99</v>
      </c>
      <c r="AC3" s="60" t="s">
        <v>202</v>
      </c>
      <c r="AD3" s="192"/>
    </row>
    <row r="4" spans="1:31" ht="45" x14ac:dyDescent="0.25">
      <c r="A4" s="28">
        <v>1</v>
      </c>
      <c r="B4" s="101" t="s">
        <v>341</v>
      </c>
      <c r="C4" s="43" t="s">
        <v>348</v>
      </c>
      <c r="D4" s="43" t="s">
        <v>342</v>
      </c>
      <c r="E4" s="99">
        <v>4</v>
      </c>
      <c r="F4" s="100" t="s">
        <v>70</v>
      </c>
      <c r="G4" s="99">
        <v>0.5</v>
      </c>
      <c r="H4" s="17">
        <v>0</v>
      </c>
      <c r="I4" s="8">
        <f t="shared" ref="I4:I17" si="0">ROUNDUP(H4,0)</f>
        <v>0</v>
      </c>
      <c r="J4" s="99">
        <v>3</v>
      </c>
      <c r="K4" s="100" t="s">
        <v>70</v>
      </c>
      <c r="L4" s="99">
        <v>0.25</v>
      </c>
      <c r="M4" s="17">
        <v>0</v>
      </c>
      <c r="N4" s="8">
        <f t="shared" ref="N4:N17" si="1">ROUNDUP(M4,0)</f>
        <v>0</v>
      </c>
      <c r="O4" s="28">
        <v>8</v>
      </c>
      <c r="P4" s="28">
        <v>1</v>
      </c>
      <c r="Q4" s="28">
        <v>1</v>
      </c>
      <c r="R4" s="99">
        <f>200*(O4+1-P4)*Q4/O4</f>
        <v>200</v>
      </c>
      <c r="S4" s="8">
        <f t="shared" ref="S4:S17" si="2">ROUNDUP(R4,0)</f>
        <v>200</v>
      </c>
      <c r="T4" s="28">
        <v>6</v>
      </c>
      <c r="U4" s="28">
        <v>1</v>
      </c>
      <c r="V4" s="28">
        <v>1</v>
      </c>
      <c r="W4" s="99">
        <f>200*(T4+1-U4)*V4/T4</f>
        <v>200</v>
      </c>
      <c r="X4" s="8">
        <f t="shared" ref="X4:X17" si="3">ROUNDUP(W4,0)</f>
        <v>200</v>
      </c>
      <c r="Y4" s="28">
        <v>3</v>
      </c>
      <c r="Z4" s="28">
        <v>1</v>
      </c>
      <c r="AA4" s="28">
        <v>1</v>
      </c>
      <c r="AB4" s="99">
        <f>200*(Y4+1-Z4)*AA4/Y4</f>
        <v>200</v>
      </c>
      <c r="AC4" s="8">
        <f t="shared" ref="AC4:AC17" si="4">ROUNDUP(AB4,0)</f>
        <v>200</v>
      </c>
      <c r="AD4" s="92">
        <f>LARGE(CHOOSE({1,2,3,4}, N4,S4,X4,AC4),1)+LARGE(CHOOSE({1,2,3,4},N4,S4,X4,AC4),2)+I4</f>
        <v>400</v>
      </c>
    </row>
    <row r="5" spans="1:31" ht="30" x14ac:dyDescent="0.25">
      <c r="A5" s="3">
        <v>2</v>
      </c>
      <c r="B5" s="4" t="s">
        <v>126</v>
      </c>
      <c r="C5" s="6" t="s">
        <v>128</v>
      </c>
      <c r="D5" s="6" t="s">
        <v>76</v>
      </c>
      <c r="E5" s="99">
        <v>4</v>
      </c>
      <c r="F5" s="100" t="s">
        <v>70</v>
      </c>
      <c r="G5" s="99">
        <v>0.5</v>
      </c>
      <c r="H5" s="17">
        <v>0</v>
      </c>
      <c r="I5" s="8">
        <f t="shared" si="0"/>
        <v>0</v>
      </c>
      <c r="J5" s="99">
        <v>3</v>
      </c>
      <c r="K5" s="100" t="s">
        <v>70</v>
      </c>
      <c r="L5" s="99">
        <v>0.25</v>
      </c>
      <c r="M5" s="17">
        <v>0</v>
      </c>
      <c r="N5" s="8">
        <f t="shared" si="1"/>
        <v>0</v>
      </c>
      <c r="O5" s="28">
        <v>8</v>
      </c>
      <c r="P5" s="28">
        <v>2</v>
      </c>
      <c r="Q5" s="28">
        <v>1</v>
      </c>
      <c r="R5" s="99">
        <f>200*(O5+1-P5)*Q5/O5</f>
        <v>175</v>
      </c>
      <c r="S5" s="8">
        <f t="shared" si="2"/>
        <v>175</v>
      </c>
      <c r="T5" s="28">
        <v>6</v>
      </c>
      <c r="U5" s="28">
        <v>2</v>
      </c>
      <c r="V5" s="28">
        <v>1</v>
      </c>
      <c r="W5" s="99">
        <f>200*(T5+1-U5)*V5/T5</f>
        <v>166.66666666666666</v>
      </c>
      <c r="X5" s="8">
        <f t="shared" si="3"/>
        <v>167</v>
      </c>
      <c r="Y5" s="28">
        <v>3</v>
      </c>
      <c r="Z5" s="28" t="s">
        <v>70</v>
      </c>
      <c r="AA5" s="28">
        <v>1</v>
      </c>
      <c r="AB5" s="99">
        <v>0</v>
      </c>
      <c r="AC5" s="8">
        <f t="shared" si="4"/>
        <v>0</v>
      </c>
      <c r="AD5" s="92">
        <f>LARGE(CHOOSE({1,2,3,4}, N5,S5,X5,AC5),1)+LARGE(CHOOSE({1,2,3,4},N5,S5,X5,AC5),2)+I5</f>
        <v>342</v>
      </c>
    </row>
    <row r="6" spans="1:31" ht="30" x14ac:dyDescent="0.25">
      <c r="A6" s="28">
        <v>3</v>
      </c>
      <c r="B6" s="43" t="s">
        <v>382</v>
      </c>
      <c r="C6" s="43" t="s">
        <v>383</v>
      </c>
      <c r="D6" s="43" t="s">
        <v>415</v>
      </c>
      <c r="E6" s="99">
        <v>4</v>
      </c>
      <c r="F6" s="100" t="s">
        <v>70</v>
      </c>
      <c r="G6" s="99">
        <v>0.5</v>
      </c>
      <c r="H6" s="17">
        <v>0</v>
      </c>
      <c r="I6" s="8">
        <f t="shared" si="0"/>
        <v>0</v>
      </c>
      <c r="J6" s="99">
        <v>3</v>
      </c>
      <c r="K6" s="100" t="s">
        <v>70</v>
      </c>
      <c r="L6" s="99">
        <v>0.25</v>
      </c>
      <c r="M6" s="17">
        <v>0</v>
      </c>
      <c r="N6" s="8">
        <f t="shared" si="1"/>
        <v>0</v>
      </c>
      <c r="O6" s="28">
        <v>8</v>
      </c>
      <c r="P6" s="149" t="s">
        <v>375</v>
      </c>
      <c r="Q6" s="28">
        <v>1</v>
      </c>
      <c r="R6" s="28">
        <v>101</v>
      </c>
      <c r="S6" s="8">
        <f t="shared" si="2"/>
        <v>101</v>
      </c>
      <c r="T6" s="28">
        <v>6</v>
      </c>
      <c r="U6" s="149" t="s">
        <v>375</v>
      </c>
      <c r="V6" s="28">
        <v>1</v>
      </c>
      <c r="W6" s="28">
        <v>84</v>
      </c>
      <c r="X6" s="8">
        <f t="shared" si="3"/>
        <v>84</v>
      </c>
      <c r="Y6" s="28">
        <v>3</v>
      </c>
      <c r="Z6" s="28">
        <v>2</v>
      </c>
      <c r="AA6" s="28">
        <v>1</v>
      </c>
      <c r="AB6" s="28">
        <f>200*(Y6+1-Z6)*AA6/Y6</f>
        <v>133.33333333333334</v>
      </c>
      <c r="AC6" s="8">
        <f t="shared" si="4"/>
        <v>134</v>
      </c>
      <c r="AD6" s="92">
        <f>LARGE(CHOOSE({1,2,3,4}, N6,S6,X6,AC6),1)+LARGE(CHOOSE({1,2,3,4},N6,S6,X6,AC6),2)+I6</f>
        <v>235</v>
      </c>
    </row>
    <row r="7" spans="1:31" ht="30" x14ac:dyDescent="0.25">
      <c r="A7" s="3">
        <v>4</v>
      </c>
      <c r="B7" s="4" t="s">
        <v>127</v>
      </c>
      <c r="C7" s="4" t="s">
        <v>129</v>
      </c>
      <c r="D7" s="4" t="s">
        <v>76</v>
      </c>
      <c r="E7" s="99">
        <v>4</v>
      </c>
      <c r="F7" s="99">
        <v>1</v>
      </c>
      <c r="G7" s="99">
        <v>0.5</v>
      </c>
      <c r="H7" s="99">
        <f>200*(E7+1-F7)*G7/E7</f>
        <v>100</v>
      </c>
      <c r="I7" s="8">
        <f t="shared" si="0"/>
        <v>100</v>
      </c>
      <c r="J7" s="99">
        <v>3</v>
      </c>
      <c r="K7" s="99" t="s">
        <v>70</v>
      </c>
      <c r="L7" s="99">
        <v>0.25</v>
      </c>
      <c r="M7" s="17">
        <v>0</v>
      </c>
      <c r="N7" s="8">
        <f t="shared" si="1"/>
        <v>0</v>
      </c>
      <c r="O7" s="28">
        <v>8</v>
      </c>
      <c r="P7" s="28" t="s">
        <v>70</v>
      </c>
      <c r="Q7" s="28">
        <v>1</v>
      </c>
      <c r="R7" s="99">
        <v>0</v>
      </c>
      <c r="S7" s="8">
        <f t="shared" si="2"/>
        <v>0</v>
      </c>
      <c r="T7" s="28">
        <v>6</v>
      </c>
      <c r="U7" s="28">
        <v>3</v>
      </c>
      <c r="V7" s="28">
        <v>1</v>
      </c>
      <c r="W7" s="99">
        <f>200*(T7+1-U7)*V7/T7</f>
        <v>133.33333333333334</v>
      </c>
      <c r="X7" s="8">
        <f t="shared" si="3"/>
        <v>134</v>
      </c>
      <c r="Y7" s="28">
        <v>3</v>
      </c>
      <c r="Z7" s="28" t="s">
        <v>70</v>
      </c>
      <c r="AA7" s="28">
        <v>1</v>
      </c>
      <c r="AB7" s="99">
        <v>0</v>
      </c>
      <c r="AC7" s="8">
        <f t="shared" si="4"/>
        <v>0</v>
      </c>
      <c r="AD7" s="92">
        <f>LARGE(CHOOSE({1,2,3,4}, N7,S7,X7,AC7),1)+LARGE(CHOOSE({1,2,3,4},N7,S7,X7,AC7),2)+I7</f>
        <v>234</v>
      </c>
    </row>
    <row r="8" spans="1:31" ht="30" x14ac:dyDescent="0.25">
      <c r="A8" s="28">
        <v>5</v>
      </c>
      <c r="B8" s="43" t="s">
        <v>283</v>
      </c>
      <c r="C8" s="43" t="s">
        <v>284</v>
      </c>
      <c r="D8" s="30" t="s">
        <v>285</v>
      </c>
      <c r="E8" s="44">
        <v>4</v>
      </c>
      <c r="F8" s="44">
        <v>2</v>
      </c>
      <c r="G8" s="44">
        <v>0.5</v>
      </c>
      <c r="H8" s="99">
        <f>200*(E8+1-F8)*G8/E8</f>
        <v>75</v>
      </c>
      <c r="I8" s="8">
        <f t="shared" si="0"/>
        <v>75</v>
      </c>
      <c r="J8" s="44" t="s">
        <v>70</v>
      </c>
      <c r="K8" s="44" t="s">
        <v>70</v>
      </c>
      <c r="L8" s="99">
        <v>0.25</v>
      </c>
      <c r="M8" s="17">
        <v>0</v>
      </c>
      <c r="N8" s="8">
        <f t="shared" si="1"/>
        <v>0</v>
      </c>
      <c r="O8" s="28">
        <v>8</v>
      </c>
      <c r="P8" s="28">
        <v>3</v>
      </c>
      <c r="Q8" s="28">
        <v>1</v>
      </c>
      <c r="R8" s="99">
        <f>200*(O8+1-P8)*Q8/O8</f>
        <v>150</v>
      </c>
      <c r="S8" s="8">
        <f t="shared" si="2"/>
        <v>150</v>
      </c>
      <c r="T8" s="28">
        <v>6</v>
      </c>
      <c r="U8" s="28" t="s">
        <v>70</v>
      </c>
      <c r="V8" s="28">
        <v>1</v>
      </c>
      <c r="W8" s="99">
        <v>0</v>
      </c>
      <c r="X8" s="8">
        <f t="shared" si="3"/>
        <v>0</v>
      </c>
      <c r="Y8" s="28">
        <v>3</v>
      </c>
      <c r="Z8" s="28" t="s">
        <v>70</v>
      </c>
      <c r="AA8" s="28">
        <v>1</v>
      </c>
      <c r="AB8" s="99">
        <v>0</v>
      </c>
      <c r="AC8" s="8">
        <f t="shared" si="4"/>
        <v>0</v>
      </c>
      <c r="AD8" s="92">
        <f>LARGE(CHOOSE({1,2,3,4}, N8,S8,X8,AC8),1)+LARGE(CHOOSE({1,2,3,4},N8,S8,X8,AC8),2)+I8</f>
        <v>225</v>
      </c>
    </row>
    <row r="9" spans="1:31" s="141" customFormat="1" ht="38.25" customHeight="1" x14ac:dyDescent="0.25">
      <c r="A9" s="3">
        <v>6</v>
      </c>
      <c r="B9" s="101" t="s">
        <v>343</v>
      </c>
      <c r="C9" s="43" t="s">
        <v>349</v>
      </c>
      <c r="D9" s="43" t="s">
        <v>77</v>
      </c>
      <c r="E9" s="99">
        <v>4</v>
      </c>
      <c r="F9" s="100" t="s">
        <v>70</v>
      </c>
      <c r="G9" s="99">
        <v>0.5</v>
      </c>
      <c r="H9" s="17">
        <v>0</v>
      </c>
      <c r="I9" s="8">
        <f t="shared" si="0"/>
        <v>0</v>
      </c>
      <c r="J9" s="99">
        <v>3</v>
      </c>
      <c r="K9" s="100" t="s">
        <v>70</v>
      </c>
      <c r="L9" s="99">
        <v>0.25</v>
      </c>
      <c r="M9" s="17">
        <v>0</v>
      </c>
      <c r="N9" s="8">
        <f t="shared" si="1"/>
        <v>0</v>
      </c>
      <c r="O9" s="28">
        <v>8</v>
      </c>
      <c r="P9" s="28">
        <v>4</v>
      </c>
      <c r="Q9" s="28">
        <v>1</v>
      </c>
      <c r="R9" s="99">
        <f>200*(O9+1-P9)*Q9/O9</f>
        <v>125</v>
      </c>
      <c r="S9" s="8">
        <f t="shared" si="2"/>
        <v>125</v>
      </c>
      <c r="T9" s="28">
        <v>6</v>
      </c>
      <c r="U9" s="28">
        <v>5</v>
      </c>
      <c r="V9" s="28">
        <v>1</v>
      </c>
      <c r="W9" s="99">
        <f>200*(T9+1-U9)*V9/T9</f>
        <v>66.666666666666671</v>
      </c>
      <c r="X9" s="8">
        <f t="shared" si="3"/>
        <v>67</v>
      </c>
      <c r="Y9" s="28">
        <v>3</v>
      </c>
      <c r="Z9" s="28" t="s">
        <v>70</v>
      </c>
      <c r="AA9" s="28">
        <v>1</v>
      </c>
      <c r="AB9" s="99">
        <v>0</v>
      </c>
      <c r="AC9" s="8">
        <f t="shared" si="4"/>
        <v>0</v>
      </c>
      <c r="AD9" s="92">
        <f>LARGE(CHOOSE({1,2,3,4}, N9,S9,X9,AC9),1)+LARGE(CHOOSE({1,2,3,4},N9,S9,X9,AC9),2)+I9</f>
        <v>192</v>
      </c>
    </row>
    <row r="10" spans="1:31" ht="30" customHeight="1" x14ac:dyDescent="0.25">
      <c r="A10" s="28">
        <v>7</v>
      </c>
      <c r="B10" s="43" t="s">
        <v>384</v>
      </c>
      <c r="C10" s="43" t="s">
        <v>385</v>
      </c>
      <c r="D10" s="43" t="s">
        <v>76</v>
      </c>
      <c r="E10" s="28">
        <v>4</v>
      </c>
      <c r="F10" s="149" t="s">
        <v>375</v>
      </c>
      <c r="G10" s="28">
        <v>0.5</v>
      </c>
      <c r="H10" s="28">
        <v>50</v>
      </c>
      <c r="I10" s="8">
        <f t="shared" si="0"/>
        <v>50</v>
      </c>
      <c r="J10" s="99">
        <v>3</v>
      </c>
      <c r="K10" s="100" t="s">
        <v>70</v>
      </c>
      <c r="L10" s="99">
        <v>0.25</v>
      </c>
      <c r="M10" s="17">
        <v>0</v>
      </c>
      <c r="N10" s="8">
        <f t="shared" si="1"/>
        <v>0</v>
      </c>
      <c r="O10" s="28">
        <v>8</v>
      </c>
      <c r="P10" s="28" t="s">
        <v>70</v>
      </c>
      <c r="Q10" s="28">
        <v>1</v>
      </c>
      <c r="R10" s="99">
        <v>0</v>
      </c>
      <c r="S10" s="8">
        <f t="shared" si="2"/>
        <v>0</v>
      </c>
      <c r="T10" s="28">
        <v>6</v>
      </c>
      <c r="U10" s="28" t="s">
        <v>375</v>
      </c>
      <c r="V10" s="28">
        <v>1</v>
      </c>
      <c r="W10" s="28">
        <v>67</v>
      </c>
      <c r="X10" s="8">
        <f t="shared" si="3"/>
        <v>67</v>
      </c>
      <c r="Y10" s="28">
        <v>3</v>
      </c>
      <c r="Z10" s="28">
        <v>3</v>
      </c>
      <c r="AA10" s="28">
        <v>1</v>
      </c>
      <c r="AB10" s="28">
        <f>200*(Y10+1-Z10)*AA10/Y10</f>
        <v>66.666666666666671</v>
      </c>
      <c r="AC10" s="8">
        <f t="shared" si="4"/>
        <v>67</v>
      </c>
      <c r="AD10" s="92">
        <f>LARGE(CHOOSE({1,2,3,4}, N10,S10,X10,AC10),1)+LARGE(CHOOSE({1,2,3,4},N10,S10,X10,AC10),2)+I10</f>
        <v>184</v>
      </c>
      <c r="AE10" s="141"/>
    </row>
    <row r="11" spans="1:31" s="141" customFormat="1" ht="30" customHeight="1" x14ac:dyDescent="0.25">
      <c r="A11" s="3">
        <v>8</v>
      </c>
      <c r="B11" s="101" t="s">
        <v>345</v>
      </c>
      <c r="C11" s="43" t="s">
        <v>351</v>
      </c>
      <c r="D11" s="43" t="s">
        <v>77</v>
      </c>
      <c r="E11" s="99">
        <v>4</v>
      </c>
      <c r="F11" s="100" t="s">
        <v>70</v>
      </c>
      <c r="G11" s="99">
        <v>0.5</v>
      </c>
      <c r="H11" s="17">
        <v>0</v>
      </c>
      <c r="I11" s="8">
        <f t="shared" si="0"/>
        <v>0</v>
      </c>
      <c r="J11" s="99">
        <v>3</v>
      </c>
      <c r="K11" s="100" t="s">
        <v>70</v>
      </c>
      <c r="L11" s="99">
        <v>0.25</v>
      </c>
      <c r="M11" s="17">
        <v>0</v>
      </c>
      <c r="N11" s="8">
        <f t="shared" si="1"/>
        <v>0</v>
      </c>
      <c r="O11" s="28">
        <v>8</v>
      </c>
      <c r="P11" s="28">
        <v>6</v>
      </c>
      <c r="Q11" s="28">
        <v>1</v>
      </c>
      <c r="R11" s="99">
        <f>200*(O11+1-P11)*Q11/O11</f>
        <v>75</v>
      </c>
      <c r="S11" s="8">
        <f t="shared" si="2"/>
        <v>75</v>
      </c>
      <c r="T11" s="28">
        <v>6</v>
      </c>
      <c r="U11" s="28">
        <v>4</v>
      </c>
      <c r="V11" s="28">
        <v>1</v>
      </c>
      <c r="W11" s="99">
        <f>200*(T11+1-U11)*V11/T11</f>
        <v>100</v>
      </c>
      <c r="X11" s="8">
        <f t="shared" si="3"/>
        <v>100</v>
      </c>
      <c r="Y11" s="28">
        <v>3</v>
      </c>
      <c r="Z11" s="153" t="s">
        <v>70</v>
      </c>
      <c r="AA11" s="28">
        <v>1</v>
      </c>
      <c r="AB11" s="99">
        <v>0</v>
      </c>
      <c r="AC11" s="8">
        <f t="shared" si="4"/>
        <v>0</v>
      </c>
      <c r="AD11" s="92">
        <f>LARGE(CHOOSE({1,2,3,4}, N11,S11,X11,AC11),1)+LARGE(CHOOSE({1,2,3,4},N11,S11,X11,AC11),2)+I11</f>
        <v>175</v>
      </c>
      <c r="AE11" s="143"/>
    </row>
    <row r="12" spans="1:31" ht="30" hidden="1" customHeight="1" x14ac:dyDescent="0.25">
      <c r="A12" s="28">
        <v>9</v>
      </c>
      <c r="B12" s="150" t="s">
        <v>344</v>
      </c>
      <c r="C12" s="146" t="s">
        <v>350</v>
      </c>
      <c r="D12" s="146" t="s">
        <v>79</v>
      </c>
      <c r="E12" s="138">
        <v>4</v>
      </c>
      <c r="F12" s="139" t="s">
        <v>70</v>
      </c>
      <c r="G12" s="138">
        <v>0.5</v>
      </c>
      <c r="H12" s="136">
        <v>0</v>
      </c>
      <c r="I12" s="137">
        <f t="shared" si="0"/>
        <v>0</v>
      </c>
      <c r="J12" s="138">
        <v>3</v>
      </c>
      <c r="K12" s="139" t="s">
        <v>70</v>
      </c>
      <c r="L12" s="138">
        <v>0.25</v>
      </c>
      <c r="M12" s="136">
        <v>0</v>
      </c>
      <c r="N12" s="137">
        <f t="shared" si="1"/>
        <v>0</v>
      </c>
      <c r="O12" s="135">
        <v>8</v>
      </c>
      <c r="P12" s="135">
        <v>5</v>
      </c>
      <c r="Q12" s="135">
        <v>1</v>
      </c>
      <c r="R12" s="138">
        <f>200*(O12+1-P12)*Q12/O12</f>
        <v>100</v>
      </c>
      <c r="S12" s="137">
        <f t="shared" si="2"/>
        <v>100</v>
      </c>
      <c r="T12" s="28">
        <v>6</v>
      </c>
      <c r="U12" s="135" t="s">
        <v>70</v>
      </c>
      <c r="V12" s="135">
        <v>1</v>
      </c>
      <c r="W12" s="138">
        <v>0</v>
      </c>
      <c r="X12" s="137">
        <f t="shared" si="3"/>
        <v>0</v>
      </c>
      <c r="Y12" s="28">
        <v>3</v>
      </c>
      <c r="Z12" s="153" t="s">
        <v>70</v>
      </c>
      <c r="AA12" s="28">
        <v>1</v>
      </c>
      <c r="AB12" s="99">
        <v>0</v>
      </c>
      <c r="AC12" s="8">
        <f t="shared" si="4"/>
        <v>0</v>
      </c>
      <c r="AD12" s="92">
        <f>LARGE(CHOOSE({1,2,3,4}, N12,S12,X12,AC12),1)+LARGE(CHOOSE({1,2,3,4},N12,S12,X12,AC12),2)+I12</f>
        <v>100</v>
      </c>
    </row>
    <row r="13" spans="1:31" s="141" customFormat="1" ht="25.5" hidden="1" customHeight="1" x14ac:dyDescent="0.25">
      <c r="A13" s="3">
        <v>10</v>
      </c>
      <c r="B13" s="146" t="s">
        <v>189</v>
      </c>
      <c r="C13" s="146" t="s">
        <v>190</v>
      </c>
      <c r="D13" s="140" t="s">
        <v>191</v>
      </c>
      <c r="E13" s="142">
        <v>4</v>
      </c>
      <c r="F13" s="139" t="s">
        <v>70</v>
      </c>
      <c r="G13" s="138">
        <v>0.5</v>
      </c>
      <c r="H13" s="136">
        <v>0</v>
      </c>
      <c r="I13" s="137">
        <f t="shared" si="0"/>
        <v>0</v>
      </c>
      <c r="J13" s="142">
        <v>1</v>
      </c>
      <c r="K13" s="142">
        <v>1</v>
      </c>
      <c r="L13" s="138">
        <v>0.25</v>
      </c>
      <c r="M13" s="136">
        <f>200*(J13+1-K13)*L13/J13</f>
        <v>50</v>
      </c>
      <c r="N13" s="137">
        <f t="shared" si="1"/>
        <v>50</v>
      </c>
      <c r="O13" s="135">
        <v>8</v>
      </c>
      <c r="P13" s="135" t="s">
        <v>70</v>
      </c>
      <c r="Q13" s="135">
        <v>1</v>
      </c>
      <c r="R13" s="138">
        <v>0</v>
      </c>
      <c r="S13" s="137">
        <f t="shared" si="2"/>
        <v>0</v>
      </c>
      <c r="T13" s="28">
        <v>6</v>
      </c>
      <c r="U13" s="135" t="s">
        <v>70</v>
      </c>
      <c r="V13" s="135">
        <v>1</v>
      </c>
      <c r="W13" s="138">
        <v>0</v>
      </c>
      <c r="X13" s="137">
        <f t="shared" si="3"/>
        <v>0</v>
      </c>
      <c r="Y13" s="28">
        <v>3</v>
      </c>
      <c r="Z13" s="153" t="s">
        <v>70</v>
      </c>
      <c r="AA13" s="28">
        <v>1</v>
      </c>
      <c r="AB13" s="99">
        <v>0</v>
      </c>
      <c r="AC13" s="8">
        <f t="shared" si="4"/>
        <v>0</v>
      </c>
      <c r="AD13" s="92">
        <f>LARGE(CHOOSE({1,2,3,4}, N13,S13,X13,AC13),1)+LARGE(CHOOSE({1,2,3,4},N13,S13,X13,AC13),2)+I13</f>
        <v>50</v>
      </c>
      <c r="AE13" s="29"/>
    </row>
    <row r="14" spans="1:31" ht="25.5" hidden="1" customHeight="1" x14ac:dyDescent="0.25">
      <c r="A14" s="28">
        <v>11</v>
      </c>
      <c r="B14" s="150" t="s">
        <v>346</v>
      </c>
      <c r="C14" s="146" t="s">
        <v>352</v>
      </c>
      <c r="D14" s="43" t="s">
        <v>76</v>
      </c>
      <c r="E14" s="99">
        <v>4</v>
      </c>
      <c r="F14" s="100" t="s">
        <v>70</v>
      </c>
      <c r="G14" s="99">
        <v>0.5</v>
      </c>
      <c r="H14" s="17">
        <v>0</v>
      </c>
      <c r="I14" s="8">
        <f t="shared" si="0"/>
        <v>0</v>
      </c>
      <c r="J14" s="99">
        <v>3</v>
      </c>
      <c r="K14" s="100" t="s">
        <v>70</v>
      </c>
      <c r="L14" s="99">
        <v>0.25</v>
      </c>
      <c r="M14" s="17">
        <v>0</v>
      </c>
      <c r="N14" s="8">
        <f t="shared" si="1"/>
        <v>0</v>
      </c>
      <c r="O14" s="28">
        <v>8</v>
      </c>
      <c r="P14" s="28">
        <v>7</v>
      </c>
      <c r="Q14" s="28">
        <v>1</v>
      </c>
      <c r="R14" s="99">
        <f>200*(O14+1-P14)*Q14/O14</f>
        <v>50</v>
      </c>
      <c r="S14" s="8">
        <f t="shared" si="2"/>
        <v>50</v>
      </c>
      <c r="T14" s="28">
        <v>6</v>
      </c>
      <c r="U14" s="28" t="s">
        <v>70</v>
      </c>
      <c r="V14" s="28">
        <v>1</v>
      </c>
      <c r="W14" s="99">
        <v>0</v>
      </c>
      <c r="X14" s="8">
        <f t="shared" si="3"/>
        <v>0</v>
      </c>
      <c r="Y14" s="28">
        <v>3</v>
      </c>
      <c r="Z14" s="153" t="s">
        <v>70</v>
      </c>
      <c r="AA14" s="28">
        <v>1</v>
      </c>
      <c r="AB14" s="99">
        <v>0</v>
      </c>
      <c r="AC14" s="8">
        <f t="shared" si="4"/>
        <v>0</v>
      </c>
      <c r="AD14" s="92">
        <f>LARGE(CHOOSE({1,2,3,4}, N14,S14,X14,AC14),1)+LARGE(CHOOSE({1,2,3,4},N14,S14,X14,AC14),2)+I14</f>
        <v>50</v>
      </c>
      <c r="AE14" s="143" t="s">
        <v>354</v>
      </c>
    </row>
    <row r="15" spans="1:31" ht="41.25" customHeight="1" x14ac:dyDescent="0.25">
      <c r="A15" s="3">
        <v>9</v>
      </c>
      <c r="B15" s="43" t="s">
        <v>369</v>
      </c>
      <c r="C15" s="43" t="s">
        <v>370</v>
      </c>
      <c r="D15" s="43" t="s">
        <v>77</v>
      </c>
      <c r="E15" s="99">
        <v>4</v>
      </c>
      <c r="F15" s="100" t="s">
        <v>70</v>
      </c>
      <c r="G15" s="99">
        <v>0.5</v>
      </c>
      <c r="H15" s="17">
        <v>0</v>
      </c>
      <c r="I15" s="8">
        <f t="shared" si="0"/>
        <v>0</v>
      </c>
      <c r="J15" s="99">
        <v>3</v>
      </c>
      <c r="K15" s="100" t="s">
        <v>70</v>
      </c>
      <c r="L15" s="99">
        <v>0.25</v>
      </c>
      <c r="M15" s="17">
        <v>0</v>
      </c>
      <c r="N15" s="8">
        <f t="shared" si="1"/>
        <v>0</v>
      </c>
      <c r="O15" s="28">
        <v>8</v>
      </c>
      <c r="P15" s="28" t="s">
        <v>70</v>
      </c>
      <c r="Q15" s="28">
        <v>1</v>
      </c>
      <c r="R15" s="99">
        <v>0</v>
      </c>
      <c r="S15" s="8">
        <f t="shared" si="2"/>
        <v>0</v>
      </c>
      <c r="T15" s="28">
        <v>6</v>
      </c>
      <c r="U15" s="28">
        <v>6</v>
      </c>
      <c r="V15" s="28">
        <v>1</v>
      </c>
      <c r="W15" s="28">
        <f>200*(T15+1-U15)*V15/T15</f>
        <v>33.333333333333336</v>
      </c>
      <c r="X15" s="8">
        <f t="shared" si="3"/>
        <v>34</v>
      </c>
      <c r="Y15" s="28">
        <v>3</v>
      </c>
      <c r="Z15" s="153" t="s">
        <v>70</v>
      </c>
      <c r="AA15" s="28">
        <v>1</v>
      </c>
      <c r="AB15" s="99">
        <v>0</v>
      </c>
      <c r="AC15" s="8">
        <f t="shared" si="4"/>
        <v>0</v>
      </c>
      <c r="AD15" s="92">
        <f>LARGE(CHOOSE({1,2,3,4}, N15,S15,X15,AC15),1)+LARGE(CHOOSE({1,2,3,4},N15,S15,X15,AC15),2)+I15</f>
        <v>34</v>
      </c>
    </row>
    <row r="16" spans="1:31" ht="33" hidden="1" customHeight="1" x14ac:dyDescent="0.25">
      <c r="A16" s="28">
        <v>13</v>
      </c>
      <c r="B16" s="146" t="s">
        <v>286</v>
      </c>
      <c r="C16" s="146" t="s">
        <v>287</v>
      </c>
      <c r="D16" s="140" t="s">
        <v>80</v>
      </c>
      <c r="E16" s="142">
        <v>4</v>
      </c>
      <c r="F16" s="142">
        <v>4</v>
      </c>
      <c r="G16" s="142">
        <v>0.5</v>
      </c>
      <c r="H16" s="138">
        <f>200*(E16+1-F16)*G16/E16</f>
        <v>25</v>
      </c>
      <c r="I16" s="137">
        <f t="shared" si="0"/>
        <v>25</v>
      </c>
      <c r="J16" s="135" t="s">
        <v>70</v>
      </c>
      <c r="K16" s="135" t="s">
        <v>70</v>
      </c>
      <c r="L16" s="138">
        <v>0.25</v>
      </c>
      <c r="M16" s="136">
        <v>0</v>
      </c>
      <c r="N16" s="137">
        <f t="shared" si="1"/>
        <v>0</v>
      </c>
      <c r="O16" s="135">
        <v>8</v>
      </c>
      <c r="P16" s="135" t="s">
        <v>70</v>
      </c>
      <c r="Q16" s="135">
        <v>1</v>
      </c>
      <c r="R16" s="138">
        <v>0</v>
      </c>
      <c r="S16" s="137">
        <f t="shared" si="2"/>
        <v>0</v>
      </c>
      <c r="T16" s="28">
        <v>6</v>
      </c>
      <c r="U16" s="135" t="s">
        <v>70</v>
      </c>
      <c r="V16" s="135">
        <v>1</v>
      </c>
      <c r="W16" s="138">
        <v>0</v>
      </c>
      <c r="X16" s="137">
        <f t="shared" si="3"/>
        <v>0</v>
      </c>
      <c r="Y16" s="28">
        <v>3</v>
      </c>
      <c r="Z16" s="28" t="s">
        <v>70</v>
      </c>
      <c r="AA16" s="28">
        <v>1</v>
      </c>
      <c r="AB16" s="99">
        <v>0</v>
      </c>
      <c r="AC16" s="8">
        <f t="shared" si="4"/>
        <v>0</v>
      </c>
      <c r="AD16" s="92">
        <f>LARGE(CHOOSE({1,2,3,4}, N16,S16,X16,AC16),1)+LARGE(CHOOSE({1,2,3,4},N16,S16,X16,AC16),2)+I16</f>
        <v>25</v>
      </c>
    </row>
    <row r="17" spans="1:30" ht="30" customHeight="1" x14ac:dyDescent="0.25">
      <c r="A17" s="3">
        <v>10</v>
      </c>
      <c r="B17" s="101" t="s">
        <v>347</v>
      </c>
      <c r="C17" s="43" t="s">
        <v>353</v>
      </c>
      <c r="D17" s="43" t="s">
        <v>191</v>
      </c>
      <c r="E17" s="99">
        <v>4</v>
      </c>
      <c r="F17" s="100" t="s">
        <v>70</v>
      </c>
      <c r="G17" s="99">
        <v>0.5</v>
      </c>
      <c r="H17" s="17">
        <v>0</v>
      </c>
      <c r="I17" s="8">
        <f t="shared" si="0"/>
        <v>0</v>
      </c>
      <c r="J17" s="99">
        <v>3</v>
      </c>
      <c r="K17" s="100" t="s">
        <v>70</v>
      </c>
      <c r="L17" s="99">
        <v>0.25</v>
      </c>
      <c r="M17" s="17">
        <v>0</v>
      </c>
      <c r="N17" s="8">
        <f t="shared" si="1"/>
        <v>0</v>
      </c>
      <c r="O17" s="28">
        <v>8</v>
      </c>
      <c r="P17" s="28">
        <v>8</v>
      </c>
      <c r="Q17" s="28">
        <v>1</v>
      </c>
      <c r="R17" s="99">
        <f>200*(O17+1-P17)*Q17/O17</f>
        <v>25</v>
      </c>
      <c r="S17" s="8">
        <f t="shared" si="2"/>
        <v>25</v>
      </c>
      <c r="T17" s="28">
        <v>6</v>
      </c>
      <c r="U17" s="28" t="s">
        <v>70</v>
      </c>
      <c r="V17" s="28">
        <v>1</v>
      </c>
      <c r="W17" s="99">
        <v>0</v>
      </c>
      <c r="X17" s="8">
        <f t="shared" si="3"/>
        <v>0</v>
      </c>
      <c r="Y17" s="28">
        <v>3</v>
      </c>
      <c r="Z17" s="28" t="s">
        <v>70</v>
      </c>
      <c r="AA17" s="28">
        <v>1</v>
      </c>
      <c r="AB17" s="99">
        <v>0</v>
      </c>
      <c r="AC17" s="8">
        <f t="shared" si="4"/>
        <v>0</v>
      </c>
      <c r="AD17" s="92">
        <f>LARGE(CHOOSE({1,2,3,4}, N17,S17,X17,AC17),1)+LARGE(CHOOSE({1,2,3,4},N17,S17,X17,AC17),2)+I17</f>
        <v>25</v>
      </c>
    </row>
  </sheetData>
  <autoFilter ref="A3:AD3">
    <sortState ref="A5:AD17">
      <sortCondition descending="1" ref="AD3"/>
    </sortState>
  </autoFilter>
  <mergeCells count="11">
    <mergeCell ref="A1:AD1"/>
    <mergeCell ref="A2:A3"/>
    <mergeCell ref="B2:B3"/>
    <mergeCell ref="C2:C3"/>
    <mergeCell ref="D2:D3"/>
    <mergeCell ref="J2:N2"/>
    <mergeCell ref="Y2:AC2"/>
    <mergeCell ref="AD2:AD3"/>
    <mergeCell ref="E2:I2"/>
    <mergeCell ref="O2:S2"/>
    <mergeCell ref="T2:X2"/>
  </mergeCells>
  <pageMargins left="0.7" right="0.7" top="0.75" bottom="0.75" header="0.3" footer="0.3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7</vt:i4>
      </vt:variant>
    </vt:vector>
  </HeadingPairs>
  <TitlesOfParts>
    <vt:vector size="16" baseType="lpstr">
      <vt:lpstr>OPTIMIST</vt:lpstr>
      <vt:lpstr>LASER 4.7 BOYSS</vt:lpstr>
      <vt:lpstr>LASER 4.7 GIRLSS</vt:lpstr>
      <vt:lpstr>RS.one- BOYS</vt:lpstr>
      <vt:lpstr>ILCA 6 (Open)</vt:lpstr>
      <vt:lpstr>RS.one- GIRLS</vt:lpstr>
      <vt:lpstr>29ER</vt:lpstr>
      <vt:lpstr>420 (BOYS)</vt:lpstr>
      <vt:lpstr>420 MIX</vt:lpstr>
      <vt:lpstr>'420 (BOYS)'!Print_Area</vt:lpstr>
      <vt:lpstr>'420 MIX'!Print_Area</vt:lpstr>
      <vt:lpstr>'LASER 4.7 BOYSS'!Print_Area</vt:lpstr>
      <vt:lpstr>'LASER 4.7 GIRLSS'!Print_Area</vt:lpstr>
      <vt:lpstr>OPTIMIST!Print_Area</vt:lpstr>
      <vt:lpstr>'RS.one- BOYS'!Print_Area</vt:lpstr>
      <vt:lpstr>'RS.one- GIRLS'!Print_Area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2023-09-12T10:22:35Z</dcterms:modified>
</cp:coreProperties>
</file>