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omments4.xml" ContentType="application/vnd.openxmlformats-officedocument.spreadsheetml.comments+xml"/>
  <Override PartName="/xl/comments5.xml" ContentType="application/vnd.openxmlformats-officedocument.spreadsheetml.comments+xml"/>
  <Override PartName="/xl/comments6.xml" ContentType="application/vnd.openxmlformats-officedocument.spreadsheetml.comments+xml"/>
  <Override PartName="/xl/comments7.xml" ContentType="application/vnd.openxmlformats-officedocument.spreadsheetml.comments+xml"/>
  <Override PartName="/xl/comments8.xml" ContentType="application/vnd.openxmlformats-officedocument.spreadsheetml.comments+xml"/>
  <Override PartName="/xl/comments9.xml" ContentType="application/vnd.openxmlformats-officedocument.spreadsheetml.comments+xml"/>
  <Override PartName="/xl/comments10.xml" ContentType="application/vnd.openxmlformats-officedocument.spreadsheetml.comments+xml"/>
  <Override PartName="/xl/comments1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filterPrivacy="1" defaultThemeVersion="124226"/>
  <bookViews>
    <workbookView xWindow="0" yWindow="0" windowWidth="28800" windowHeight="12015" tabRatio="583" activeTab="6"/>
  </bookViews>
  <sheets>
    <sheet name="49er" sheetId="2" r:id="rId1"/>
    <sheet name="Laser STD" sheetId="27" r:id="rId2"/>
    <sheet name="Laser Radial (F)" sheetId="28" r:id="rId3"/>
    <sheet name="49er Fx" sheetId="7" r:id="rId4"/>
    <sheet name="RS.X (MEN)" sheetId="20" r:id="rId5"/>
    <sheet name="RS.X women" sheetId="3" r:id="rId6"/>
    <sheet name="470 (MIXED)" sheetId="29" r:id="rId7"/>
    <sheet name="IQ FOIL WOMEN" sheetId="25" r:id="rId8"/>
    <sheet name="Formula Kite" sheetId="30" r:id="rId9"/>
    <sheet name="IQ FOIL MEN" sheetId="21" r:id="rId10"/>
    <sheet name="NACRA 17" sheetId="26" r:id="rId11"/>
  </sheets>
  <definedNames>
    <definedName name="_xlnm._FilterDatabase" localSheetId="6" hidden="1">'470 (MIXED)'!$A$3:$AD$19</definedName>
    <definedName name="_xlnm._FilterDatabase" localSheetId="0" hidden="1">'49er'!$A$3:$AD$19</definedName>
    <definedName name="_xlnm._FilterDatabase" localSheetId="3" hidden="1">'49er Fx'!$A$3:$AD$5</definedName>
    <definedName name="_xlnm._FilterDatabase" localSheetId="8" hidden="1">'Formula Kite'!$A$3:$Y$3</definedName>
    <definedName name="_xlnm._FilterDatabase" localSheetId="9" hidden="1">'IQ FOIL MEN'!$A$3:$AN$8</definedName>
    <definedName name="_xlnm._FilterDatabase" localSheetId="7" hidden="1">'IQ FOIL WOMEN'!$A$3:$AI$6</definedName>
    <definedName name="_xlnm._FilterDatabase" localSheetId="2" hidden="1">'Laser Radial (F)'!$A$3:$AI$21</definedName>
    <definedName name="_xlnm._FilterDatabase" localSheetId="1" hidden="1">'Laser STD'!$A$3:$AI$72</definedName>
    <definedName name="_xlnm._FilterDatabase" localSheetId="10" hidden="1">'NACRA 17'!$A$3:$AD$10</definedName>
    <definedName name="_xlnm._FilterDatabase" localSheetId="4" hidden="1">'RS.X (MEN)'!$A$3:$AN$19</definedName>
    <definedName name="_xlnm._FilterDatabase" localSheetId="5" hidden="1">'RS.X women'!$A$3:$AI$3</definedName>
    <definedName name="_xlnm.Print_Area" localSheetId="6">'470 (MIXED)'!$A$1:$AD$19</definedName>
    <definedName name="_xlnm.Print_Area" localSheetId="0">'49er'!$A$1:$AD$19</definedName>
    <definedName name="_xlnm.Print_Area" localSheetId="3">'49er Fx'!$A$1:$AD$7</definedName>
    <definedName name="_xlnm.Print_Area" localSheetId="9">'IQ FOIL MEN'!$A$1:$AN$12</definedName>
    <definedName name="_xlnm.Print_Area" localSheetId="7">'IQ FOIL WOMEN'!$A$1:$AI$5</definedName>
    <definedName name="_xlnm.Print_Area" localSheetId="2">'Laser Radial (F)'!$A$1:$AI$21</definedName>
    <definedName name="_xlnm.Print_Area" localSheetId="1">'Laser STD'!$A$1:$AI$72</definedName>
    <definedName name="_xlnm.Print_Area" localSheetId="10">'NACRA 17'!$A$1:$AD$10</definedName>
    <definedName name="_xlnm.Print_Area" localSheetId="4">'RS.X (MEN)'!$A$1:$AN$19</definedName>
    <definedName name="_xlnm.Print_Area" localSheetId="5">'RS.X women'!$A$1:$AI$7</definedName>
  </definedNames>
  <calcPr calcId="152511"/>
</workbook>
</file>

<file path=xl/calcChain.xml><?xml version="1.0" encoding="utf-8"?>
<calcChain xmlns="http://schemas.openxmlformats.org/spreadsheetml/2006/main">
  <c r="AC10" i="26" l="1"/>
  <c r="X10" i="26"/>
  <c r="S10" i="26"/>
  <c r="N10" i="26"/>
  <c r="I10" i="26"/>
  <c r="AC6" i="26"/>
  <c r="X6" i="26"/>
  <c r="H6" i="26"/>
  <c r="I6" i="26" s="1"/>
  <c r="W4" i="30"/>
  <c r="H4" i="3"/>
  <c r="H4" i="20"/>
  <c r="AG4" i="27"/>
  <c r="I13" i="2"/>
  <c r="I14" i="2"/>
  <c r="I15" i="2"/>
  <c r="I17" i="2"/>
  <c r="I18" i="2"/>
  <c r="I19" i="2"/>
  <c r="H4" i="2"/>
  <c r="AC16" i="2"/>
  <c r="X16" i="2"/>
  <c r="S16" i="2"/>
  <c r="N16" i="2"/>
  <c r="H12" i="2"/>
  <c r="I12" i="2" s="1"/>
  <c r="H16" i="2"/>
  <c r="N12" i="2"/>
  <c r="S12" i="2"/>
  <c r="AD10" i="26" l="1"/>
  <c r="I16" i="2"/>
  <c r="AD16" i="2" s="1"/>
  <c r="AC19" i="29"/>
  <c r="X19" i="29"/>
  <c r="S19" i="29"/>
  <c r="N19" i="29"/>
  <c r="AC9" i="29"/>
  <c r="X9" i="29"/>
  <c r="S9" i="29"/>
  <c r="N9" i="29"/>
  <c r="I19" i="29"/>
  <c r="I16" i="29"/>
  <c r="H9" i="29"/>
  <c r="I9" i="29" s="1"/>
  <c r="H5" i="30"/>
  <c r="I5" i="30" s="1"/>
  <c r="I6" i="30"/>
  <c r="I4" i="30"/>
  <c r="AH7" i="3"/>
  <c r="AB7" i="3"/>
  <c r="AC7" i="3" s="1"/>
  <c r="X7" i="3"/>
  <c r="S7" i="3"/>
  <c r="N7" i="3"/>
  <c r="I7" i="3"/>
  <c r="H5" i="3"/>
  <c r="AM19" i="20"/>
  <c r="AH19" i="20"/>
  <c r="AC19" i="20"/>
  <c r="X19" i="20"/>
  <c r="S19" i="20"/>
  <c r="N19" i="20"/>
  <c r="I19" i="20"/>
  <c r="AN19" i="20" s="1"/>
  <c r="H10" i="20"/>
  <c r="H8" i="20"/>
  <c r="H9" i="20"/>
  <c r="H5" i="28"/>
  <c r="H7" i="28"/>
  <c r="H12" i="28"/>
  <c r="AD19" i="29" l="1"/>
  <c r="AI7" i="3"/>
  <c r="AD9" i="29"/>
  <c r="AH19" i="27"/>
  <c r="AH20" i="27"/>
  <c r="AH22" i="27"/>
  <c r="AH24" i="27"/>
  <c r="AH26" i="27"/>
  <c r="AH29" i="27"/>
  <c r="AH31" i="27"/>
  <c r="AH35" i="27"/>
  <c r="AH37" i="27"/>
  <c r="AH39" i="27"/>
  <c r="AH67" i="27"/>
  <c r="AH68" i="27"/>
  <c r="AH69" i="27"/>
  <c r="AH70" i="27"/>
  <c r="AH71" i="27"/>
  <c r="AH72" i="27"/>
  <c r="AH66" i="27"/>
  <c r="AC72" i="27"/>
  <c r="X72" i="27"/>
  <c r="AC71" i="27"/>
  <c r="X71" i="27"/>
  <c r="AC70" i="27"/>
  <c r="X70" i="27"/>
  <c r="AC69" i="27"/>
  <c r="X69" i="27"/>
  <c r="AC68" i="27"/>
  <c r="X68" i="27"/>
  <c r="AC67" i="27"/>
  <c r="X67" i="27"/>
  <c r="AC39" i="27"/>
  <c r="X39" i="27"/>
  <c r="AC37" i="27"/>
  <c r="X37" i="27"/>
  <c r="AC35" i="27"/>
  <c r="X35" i="27"/>
  <c r="AC31" i="27"/>
  <c r="X31" i="27"/>
  <c r="AC29" i="27"/>
  <c r="X29" i="27"/>
  <c r="AC26" i="27"/>
  <c r="X26" i="27"/>
  <c r="AC24" i="27"/>
  <c r="X24" i="27"/>
  <c r="AC22" i="27"/>
  <c r="X22" i="27"/>
  <c r="AC20" i="27"/>
  <c r="X20" i="27"/>
  <c r="AC19" i="27"/>
  <c r="X19" i="27"/>
  <c r="S72" i="27"/>
  <c r="S71" i="27"/>
  <c r="S70" i="27"/>
  <c r="S69" i="27"/>
  <c r="S68" i="27"/>
  <c r="S67" i="27"/>
  <c r="S39" i="27"/>
  <c r="S37" i="27"/>
  <c r="S35" i="27"/>
  <c r="S31" i="27"/>
  <c r="S29" i="27"/>
  <c r="S26" i="27"/>
  <c r="S24" i="27"/>
  <c r="S22" i="27"/>
  <c r="S20" i="27"/>
  <c r="S19" i="27"/>
  <c r="H35" i="27"/>
  <c r="I35" i="27" s="1"/>
  <c r="H37" i="27"/>
  <c r="I37" i="27" s="1"/>
  <c r="AI37" i="27" s="1"/>
  <c r="H39" i="27"/>
  <c r="I39" i="27" s="1"/>
  <c r="AI39" i="27" s="1"/>
  <c r="I67" i="27"/>
  <c r="I68" i="27"/>
  <c r="I69" i="27"/>
  <c r="I70" i="27"/>
  <c r="I71" i="27"/>
  <c r="I72" i="27"/>
  <c r="H26" i="27"/>
  <c r="I26" i="27" s="1"/>
  <c r="H29" i="27"/>
  <c r="I29" i="27" s="1"/>
  <c r="H31" i="27"/>
  <c r="I31" i="27" s="1"/>
  <c r="H20" i="27"/>
  <c r="I20" i="27" s="1"/>
  <c r="H22" i="27"/>
  <c r="I22" i="27" s="1"/>
  <c r="H24" i="27"/>
  <c r="I24" i="27" s="1"/>
  <c r="H19" i="27"/>
  <c r="I19" i="27" s="1"/>
  <c r="H5" i="27"/>
  <c r="H6" i="27"/>
  <c r="H8" i="27"/>
  <c r="H7" i="27"/>
  <c r="H9" i="27"/>
  <c r="H11" i="27"/>
  <c r="H13" i="27"/>
  <c r="H10" i="27"/>
  <c r="H15" i="27"/>
  <c r="H12" i="27"/>
  <c r="H16" i="27"/>
  <c r="H17" i="27"/>
  <c r="H14" i="27"/>
  <c r="H36" i="27"/>
  <c r="H38" i="27"/>
  <c r="H25" i="27"/>
  <c r="H23" i="27"/>
  <c r="H44" i="27"/>
  <c r="H47" i="27"/>
  <c r="H59" i="27"/>
  <c r="AI69" i="27" l="1"/>
  <c r="AI68" i="27"/>
  <c r="AI35" i="27"/>
  <c r="AI71" i="27"/>
  <c r="AI70" i="27"/>
  <c r="AI31" i="27"/>
  <c r="AI19" i="27"/>
  <c r="AI20" i="27"/>
  <c r="AI67" i="27"/>
  <c r="AI24" i="27"/>
  <c r="AI22" i="27"/>
  <c r="AI29" i="27"/>
  <c r="AI26" i="27"/>
  <c r="AI72" i="27"/>
  <c r="AC59" i="27"/>
  <c r="AC52" i="27"/>
  <c r="AC47" i="27"/>
  <c r="AC44" i="27"/>
  <c r="AC40" i="27"/>
  <c r="AC38" i="27"/>
  <c r="X38" i="27"/>
  <c r="AC36" i="27"/>
  <c r="X36" i="27"/>
  <c r="AH30" i="27" l="1"/>
  <c r="AH33" i="27"/>
  <c r="AH34" i="27"/>
  <c r="AH32" i="27"/>
  <c r="AH42" i="27"/>
  <c r="AH27" i="27"/>
  <c r="AH43" i="27"/>
  <c r="AH41" i="27"/>
  <c r="AH46" i="27"/>
  <c r="AH25" i="27"/>
  <c r="AH45" i="27"/>
  <c r="AH23" i="27"/>
  <c r="AH49" i="27"/>
  <c r="AH55" i="27"/>
  <c r="AH51" i="27"/>
  <c r="AH53" i="27"/>
  <c r="AH56" i="27"/>
  <c r="AH57" i="27"/>
  <c r="AH58" i="27"/>
  <c r="AH61" i="27"/>
  <c r="AH63" i="27"/>
  <c r="AH64" i="27"/>
  <c r="AH65" i="27"/>
  <c r="AH48" i="27"/>
  <c r="AH50" i="27"/>
  <c r="AH54" i="27"/>
  <c r="AH60" i="27"/>
  <c r="AH62" i="27"/>
  <c r="AH4" i="27"/>
  <c r="AG59" i="27"/>
  <c r="AH59" i="27" s="1"/>
  <c r="AI59" i="27" s="1"/>
  <c r="AG44" i="27"/>
  <c r="AH44" i="27" s="1"/>
  <c r="AI44" i="27" s="1"/>
  <c r="AG47" i="27"/>
  <c r="AH47" i="27" s="1"/>
  <c r="AI47" i="27" s="1"/>
  <c r="AG52" i="27"/>
  <c r="AH52" i="27" s="1"/>
  <c r="AI52" i="27" s="1"/>
  <c r="AG40" i="27"/>
  <c r="AH40" i="27" s="1"/>
  <c r="AI40" i="27" s="1"/>
  <c r="AG38" i="27"/>
  <c r="AH38" i="27" s="1"/>
  <c r="AI38" i="27" s="1"/>
  <c r="AG36" i="27"/>
  <c r="AH36" i="27" s="1"/>
  <c r="AI36" i="27" s="1"/>
  <c r="AG14" i="27"/>
  <c r="AH14" i="27" s="1"/>
  <c r="AG28" i="27"/>
  <c r="AH28" i="27" s="1"/>
  <c r="AG21" i="27"/>
  <c r="AH21" i="27" s="1"/>
  <c r="AG5" i="27"/>
  <c r="AH5" i="27" s="1"/>
  <c r="AG8" i="27"/>
  <c r="AH8" i="27" s="1"/>
  <c r="AG6" i="27"/>
  <c r="AH6" i="27" s="1"/>
  <c r="AG7" i="27"/>
  <c r="AH7" i="27" s="1"/>
  <c r="AG9" i="27"/>
  <c r="AH9" i="27" s="1"/>
  <c r="AG11" i="27"/>
  <c r="AH11" i="27" s="1"/>
  <c r="AG18" i="27"/>
  <c r="AH18" i="27" s="1"/>
  <c r="AG10" i="27"/>
  <c r="AH10" i="27" s="1"/>
  <c r="AG13" i="27"/>
  <c r="AH13" i="27" s="1"/>
  <c r="AG15" i="27"/>
  <c r="AH15" i="27" s="1"/>
  <c r="AG16" i="27"/>
  <c r="AH16" i="27" s="1"/>
  <c r="AG12" i="27"/>
  <c r="AH12" i="27" s="1"/>
  <c r="AG17" i="27"/>
  <c r="AH17" i="27" s="1"/>
  <c r="AH15" i="28"/>
  <c r="AH7" i="28"/>
  <c r="AH9" i="28"/>
  <c r="AH19" i="28"/>
  <c r="AH11" i="28"/>
  <c r="AH13" i="28"/>
  <c r="AH14" i="28"/>
  <c r="AH17" i="28"/>
  <c r="AH18" i="28"/>
  <c r="AH12" i="28"/>
  <c r="AH20" i="28"/>
  <c r="AH21" i="28"/>
  <c r="AH4" i="28"/>
  <c r="AC16" i="28"/>
  <c r="AG5" i="28"/>
  <c r="AH5" i="28" s="1"/>
  <c r="AG8" i="28"/>
  <c r="AH8" i="28" s="1"/>
  <c r="AG6" i="28"/>
  <c r="AH6" i="28" s="1"/>
  <c r="AG10" i="28"/>
  <c r="AH10" i="28" s="1"/>
  <c r="AH6" i="3" l="1"/>
  <c r="AH5" i="3"/>
  <c r="AG4" i="3"/>
  <c r="AH4" i="3" s="1"/>
  <c r="AL6" i="21"/>
  <c r="AM6" i="21" s="1"/>
  <c r="AL5" i="21"/>
  <c r="AM5" i="21" s="1"/>
  <c r="AL7" i="21"/>
  <c r="AM7" i="21" s="1"/>
  <c r="AM8" i="21"/>
  <c r="AL10" i="21"/>
  <c r="AM10" i="21" s="1"/>
  <c r="AM11" i="21"/>
  <c r="AL9" i="21"/>
  <c r="AM9" i="21" s="1"/>
  <c r="AM12" i="21"/>
  <c r="AL4" i="21"/>
  <c r="AM4" i="21" s="1"/>
  <c r="R5" i="30"/>
  <c r="S5" i="30" s="1"/>
  <c r="R6" i="30"/>
  <c r="S6" i="30" s="1"/>
  <c r="R4" i="30"/>
  <c r="S4" i="30" s="1"/>
  <c r="AM7" i="20"/>
  <c r="AM11" i="20"/>
  <c r="AM12" i="20"/>
  <c r="AM9" i="20"/>
  <c r="AM8" i="20"/>
  <c r="AM13" i="20"/>
  <c r="AM14" i="20"/>
  <c r="AM10" i="20"/>
  <c r="AM17" i="20"/>
  <c r="AM18" i="20"/>
  <c r="AM16" i="20"/>
  <c r="AL5" i="20"/>
  <c r="AM5" i="20" s="1"/>
  <c r="AL6" i="20"/>
  <c r="AM6" i="20" s="1"/>
  <c r="AD5" i="7" l="1"/>
  <c r="AB16" i="20" l="1"/>
  <c r="AC16" i="20" s="1"/>
  <c r="X16" i="20"/>
  <c r="S16" i="20"/>
  <c r="N16" i="20"/>
  <c r="I16" i="20"/>
  <c r="AG16" i="20"/>
  <c r="AH16" i="20" s="1"/>
  <c r="AG5" i="20"/>
  <c r="AH5" i="20" s="1"/>
  <c r="AG6" i="20"/>
  <c r="AH6" i="20" s="1"/>
  <c r="AG7" i="20"/>
  <c r="AH7" i="20" s="1"/>
  <c r="AH11" i="20"/>
  <c r="AH12" i="20"/>
  <c r="AH9" i="20"/>
  <c r="AH8" i="20"/>
  <c r="AH13" i="20"/>
  <c r="AH14" i="20"/>
  <c r="AG10" i="20"/>
  <c r="AH10" i="20" s="1"/>
  <c r="AH17" i="20"/>
  <c r="AH18" i="20"/>
  <c r="AH15" i="20"/>
  <c r="AG4" i="20"/>
  <c r="AH4" i="20" s="1"/>
  <c r="AG5" i="25"/>
  <c r="AH5" i="25" s="1"/>
  <c r="AG4" i="25"/>
  <c r="AH4" i="25" s="1"/>
  <c r="AG9" i="21"/>
  <c r="AH9" i="21" s="1"/>
  <c r="AH12" i="21"/>
  <c r="AG6" i="21"/>
  <c r="AH6" i="21" s="1"/>
  <c r="AG5" i="21"/>
  <c r="AH5" i="21" s="1"/>
  <c r="AG7" i="21"/>
  <c r="AH7" i="21" s="1"/>
  <c r="AG8" i="21"/>
  <c r="AH8" i="21" s="1"/>
  <c r="AH10" i="21"/>
  <c r="AH11" i="21"/>
  <c r="AG4" i="21"/>
  <c r="AH4" i="21" s="1"/>
  <c r="AN16" i="20" l="1"/>
  <c r="W5" i="30"/>
  <c r="X5" i="30" s="1"/>
  <c r="M5" i="30"/>
  <c r="N5" i="30" s="1"/>
  <c r="Y5" i="30" s="1"/>
  <c r="W6" i="30"/>
  <c r="X6" i="30" s="1"/>
  <c r="M6" i="30"/>
  <c r="N6" i="30" s="1"/>
  <c r="X4" i="30"/>
  <c r="M4" i="30"/>
  <c r="N4" i="30" s="1"/>
  <c r="Y4" i="30" s="1"/>
  <c r="Y6" i="30" l="1"/>
  <c r="M4" i="25"/>
  <c r="N4" i="25" s="1"/>
  <c r="N12" i="21"/>
  <c r="N9" i="21"/>
  <c r="M11" i="21"/>
  <c r="N11" i="21" s="1"/>
  <c r="M8" i="21"/>
  <c r="N8" i="21" s="1"/>
  <c r="M1048576" i="21"/>
  <c r="N1048576" i="21" s="1"/>
  <c r="M10" i="21"/>
  <c r="N10" i="21" s="1"/>
  <c r="M5" i="21"/>
  <c r="N5" i="21" s="1"/>
  <c r="M6" i="21"/>
  <c r="N6" i="21" s="1"/>
  <c r="M7" i="21"/>
  <c r="N7" i="21" s="1"/>
  <c r="M4" i="21"/>
  <c r="N4" i="21" s="1"/>
  <c r="M6" i="3"/>
  <c r="N6" i="3" s="1"/>
  <c r="M4" i="3"/>
  <c r="N4" i="3" s="1"/>
  <c r="N5" i="3"/>
  <c r="N13" i="20"/>
  <c r="N18" i="20"/>
  <c r="N17" i="20"/>
  <c r="N15" i="20"/>
  <c r="N14" i="20"/>
  <c r="N8" i="20"/>
  <c r="M10" i="20"/>
  <c r="N10" i="20" s="1"/>
  <c r="N9" i="20"/>
  <c r="M12" i="20"/>
  <c r="N12" i="20" s="1"/>
  <c r="M11" i="20"/>
  <c r="N11" i="20" s="1"/>
  <c r="M7" i="20"/>
  <c r="N7" i="20" s="1"/>
  <c r="M6" i="20"/>
  <c r="N6" i="20" s="1"/>
  <c r="M5" i="20"/>
  <c r="N5" i="20" s="1"/>
  <c r="M4" i="20"/>
  <c r="N4" i="20" s="1"/>
  <c r="M4" i="29"/>
  <c r="N4" i="29" s="1"/>
  <c r="M6" i="29"/>
  <c r="N6" i="29" s="1"/>
  <c r="M8" i="29"/>
  <c r="N8" i="29" s="1"/>
  <c r="M7" i="29"/>
  <c r="N7" i="29" s="1"/>
  <c r="N13" i="29"/>
  <c r="M14" i="29"/>
  <c r="N14" i="29" s="1"/>
  <c r="N10" i="29"/>
  <c r="M11" i="29"/>
  <c r="N11" i="29" s="1"/>
  <c r="N12" i="29"/>
  <c r="N15" i="29"/>
  <c r="M18" i="29"/>
  <c r="N18" i="29" s="1"/>
  <c r="M17" i="29"/>
  <c r="N17" i="29" s="1"/>
  <c r="N16" i="29"/>
  <c r="M5" i="29"/>
  <c r="N5" i="29" s="1"/>
  <c r="M9" i="26"/>
  <c r="N9" i="26" s="1"/>
  <c r="M4" i="26"/>
  <c r="N4" i="26" s="1"/>
  <c r="M5" i="26"/>
  <c r="M7" i="26"/>
  <c r="N7" i="26" s="1"/>
  <c r="M8" i="26"/>
  <c r="N8" i="26" s="1"/>
  <c r="X58" i="27"/>
  <c r="S58" i="27"/>
  <c r="M4" i="7"/>
  <c r="N4" i="7" s="1"/>
  <c r="N17" i="2"/>
  <c r="N19" i="2"/>
  <c r="N15" i="2"/>
  <c r="N18" i="2"/>
  <c r="N13" i="2"/>
  <c r="N14" i="2"/>
  <c r="M11" i="2"/>
  <c r="N11" i="2" s="1"/>
  <c r="N9" i="2"/>
  <c r="M10" i="2"/>
  <c r="N10" i="2" s="1"/>
  <c r="M7" i="2"/>
  <c r="N7" i="2" s="1"/>
  <c r="M8" i="2"/>
  <c r="N8" i="2" s="1"/>
  <c r="M5" i="2"/>
  <c r="N5" i="2" s="1"/>
  <c r="M6" i="2"/>
  <c r="N6" i="2" s="1"/>
  <c r="M4" i="2"/>
  <c r="N4" i="2" s="1"/>
  <c r="N5" i="26" l="1"/>
  <c r="M6" i="26"/>
  <c r="N6" i="26" s="1"/>
  <c r="M58" i="27"/>
  <c r="N58" i="27" s="1"/>
  <c r="AI58" i="27" s="1"/>
  <c r="M51" i="27"/>
  <c r="N51" i="27" s="1"/>
  <c r="M49" i="27"/>
  <c r="N49" i="27" s="1"/>
  <c r="M41" i="27"/>
  <c r="N41" i="27" s="1"/>
  <c r="M45" i="27"/>
  <c r="N45" i="27" s="1"/>
  <c r="M46" i="27"/>
  <c r="N46" i="27" s="1"/>
  <c r="M43" i="27"/>
  <c r="N43" i="27" s="1"/>
  <c r="M27" i="27"/>
  <c r="N27" i="27" s="1"/>
  <c r="M25" i="27"/>
  <c r="N25" i="27" s="1"/>
  <c r="M32" i="27"/>
  <c r="N32" i="27" s="1"/>
  <c r="M10" i="27"/>
  <c r="N10" i="27" s="1"/>
  <c r="M17" i="27"/>
  <c r="N17" i="27" s="1"/>
  <c r="M12" i="27"/>
  <c r="N12" i="27" s="1"/>
  <c r="M15" i="27"/>
  <c r="N15" i="27" s="1"/>
  <c r="M18" i="27"/>
  <c r="N18" i="27" s="1"/>
  <c r="M16" i="27"/>
  <c r="N16" i="27" s="1"/>
  <c r="M11" i="27"/>
  <c r="N11" i="27" s="1"/>
  <c r="M7" i="27"/>
  <c r="N7" i="27" s="1"/>
  <c r="M9" i="27"/>
  <c r="N9" i="27" s="1"/>
  <c r="M6" i="27"/>
  <c r="N6" i="27" s="1"/>
  <c r="M8" i="27"/>
  <c r="N8" i="27" s="1"/>
  <c r="M5" i="27"/>
  <c r="N5" i="27" s="1"/>
  <c r="M4" i="27"/>
  <c r="N4" i="27" s="1"/>
  <c r="M9" i="28"/>
  <c r="N9" i="28" s="1"/>
  <c r="M5" i="28"/>
  <c r="N5" i="28" s="1"/>
  <c r="M4" i="28"/>
  <c r="N4" i="28" s="1"/>
  <c r="R7" i="26" l="1"/>
  <c r="R5" i="26"/>
  <c r="R4" i="26"/>
  <c r="R9" i="26"/>
  <c r="R8" i="26"/>
  <c r="R6" i="2"/>
  <c r="R5" i="2"/>
  <c r="R8" i="2"/>
  <c r="R7" i="2"/>
  <c r="R10" i="2"/>
  <c r="R11" i="2"/>
  <c r="R9" i="2"/>
  <c r="R19" i="2"/>
  <c r="R4" i="2"/>
  <c r="R5" i="25"/>
  <c r="R6" i="26" l="1"/>
  <c r="S6" i="26" s="1"/>
  <c r="AD6" i="26" s="1"/>
  <c r="AC6" i="3"/>
  <c r="X6" i="3"/>
  <c r="R6" i="3"/>
  <c r="S6" i="3" s="1"/>
  <c r="I6" i="3"/>
  <c r="I11" i="21"/>
  <c r="AC11" i="21"/>
  <c r="X11" i="21"/>
  <c r="R11" i="21"/>
  <c r="S11" i="21" s="1"/>
  <c r="R7" i="21"/>
  <c r="R6" i="21"/>
  <c r="R10" i="21"/>
  <c r="R5" i="21"/>
  <c r="R4" i="21"/>
  <c r="H4" i="29"/>
  <c r="I4" i="29" s="1"/>
  <c r="R4" i="29"/>
  <c r="S4" i="29" s="1"/>
  <c r="X4" i="29"/>
  <c r="AC4" i="29"/>
  <c r="AC17" i="29"/>
  <c r="X17" i="29"/>
  <c r="I17" i="29"/>
  <c r="R17" i="29"/>
  <c r="S17" i="29" s="1"/>
  <c r="R6" i="29"/>
  <c r="R8" i="29"/>
  <c r="R13" i="29"/>
  <c r="R7" i="29"/>
  <c r="R14" i="29"/>
  <c r="R11" i="29"/>
  <c r="R18" i="29"/>
  <c r="R4" i="7"/>
  <c r="AC13" i="28"/>
  <c r="X13" i="28"/>
  <c r="R13" i="28"/>
  <c r="S13" i="28" s="1"/>
  <c r="I13" i="28"/>
  <c r="R5" i="28"/>
  <c r="S5" i="28" s="1"/>
  <c r="S8" i="28"/>
  <c r="S15" i="28"/>
  <c r="S7" i="28"/>
  <c r="S11" i="28"/>
  <c r="S19" i="28"/>
  <c r="S14" i="28"/>
  <c r="S6" i="28"/>
  <c r="R9" i="28"/>
  <c r="S9" i="28" s="1"/>
  <c r="S10" i="28"/>
  <c r="S16" i="28"/>
  <c r="S17" i="28"/>
  <c r="S20" i="28"/>
  <c r="S12" i="28"/>
  <c r="S21" i="28"/>
  <c r="R18" i="28"/>
  <c r="S18" i="28" s="1"/>
  <c r="R4" i="28"/>
  <c r="I27" i="27"/>
  <c r="I63" i="27"/>
  <c r="I56" i="27"/>
  <c r="AC10" i="20"/>
  <c r="X10" i="20"/>
  <c r="R10" i="20"/>
  <c r="S10" i="20" s="1"/>
  <c r="I10" i="20"/>
  <c r="I8" i="20"/>
  <c r="AC8" i="20"/>
  <c r="X8" i="20"/>
  <c r="R8" i="20"/>
  <c r="S8" i="20" s="1"/>
  <c r="R5" i="20"/>
  <c r="R11" i="20"/>
  <c r="R6" i="20"/>
  <c r="R12" i="20"/>
  <c r="R7" i="20"/>
  <c r="AC63" i="27"/>
  <c r="X63" i="27"/>
  <c r="R63" i="27"/>
  <c r="S63" i="27" s="1"/>
  <c r="AC56" i="27"/>
  <c r="X56" i="27"/>
  <c r="R56" i="27"/>
  <c r="S56" i="27" s="1"/>
  <c r="AC27" i="27"/>
  <c r="X27" i="27"/>
  <c r="R27" i="27"/>
  <c r="S27" i="27" s="1"/>
  <c r="S28" i="27"/>
  <c r="R5" i="27"/>
  <c r="S5" i="27" s="1"/>
  <c r="R8" i="27"/>
  <c r="S8" i="27" s="1"/>
  <c r="R6" i="27"/>
  <c r="S6" i="27" s="1"/>
  <c r="R9" i="27"/>
  <c r="S9" i="27" s="1"/>
  <c r="S30" i="27"/>
  <c r="R11" i="27"/>
  <c r="S11" i="27" s="1"/>
  <c r="S33" i="27"/>
  <c r="R13" i="27"/>
  <c r="S13" i="27" s="1"/>
  <c r="R7" i="27"/>
  <c r="S7" i="27" s="1"/>
  <c r="R34" i="27"/>
  <c r="S34" i="27" s="1"/>
  <c r="R18" i="27"/>
  <c r="S18" i="27" s="1"/>
  <c r="R15" i="27"/>
  <c r="S15" i="27" s="1"/>
  <c r="R17" i="27"/>
  <c r="S17" i="27" s="1"/>
  <c r="R12" i="27"/>
  <c r="S12" i="27" s="1"/>
  <c r="R42" i="27"/>
  <c r="S42" i="27" s="1"/>
  <c r="R16" i="27"/>
  <c r="S16" i="27" s="1"/>
  <c r="R32" i="27"/>
  <c r="S32" i="27" s="1"/>
  <c r="S23" i="27"/>
  <c r="S25" i="27"/>
  <c r="S48" i="27"/>
  <c r="S53" i="27"/>
  <c r="S55" i="27"/>
  <c r="S14" i="27"/>
  <c r="S43" i="27"/>
  <c r="S50" i="27"/>
  <c r="S46" i="27"/>
  <c r="R10" i="27"/>
  <c r="S10" i="27" s="1"/>
  <c r="S57" i="27"/>
  <c r="S21" i="27"/>
  <c r="S45" i="27"/>
  <c r="S61" i="27"/>
  <c r="S54" i="27"/>
  <c r="S41" i="27"/>
  <c r="S49" i="27"/>
  <c r="S60" i="27"/>
  <c r="S64" i="27"/>
  <c r="S65" i="27"/>
  <c r="S51" i="27"/>
  <c r="S62" i="27"/>
  <c r="S66" i="27"/>
  <c r="AN10" i="20" l="1"/>
  <c r="AD17" i="29"/>
  <c r="AI6" i="3"/>
  <c r="AI27" i="27"/>
  <c r="AI63" i="27"/>
  <c r="AI56" i="27"/>
  <c r="AI13" i="28"/>
  <c r="AN11" i="21"/>
  <c r="AN8" i="20"/>
  <c r="AD4" i="29"/>
  <c r="AC6" i="29"/>
  <c r="AC7" i="29"/>
  <c r="AC16" i="29"/>
  <c r="AC14" i="29"/>
  <c r="AC11" i="29"/>
  <c r="X6" i="29"/>
  <c r="X7" i="29"/>
  <c r="X16" i="29"/>
  <c r="X11" i="29"/>
  <c r="AB4" i="2"/>
  <c r="AC13" i="2"/>
  <c r="AC9" i="2"/>
  <c r="AC17" i="2"/>
  <c r="AC19" i="2"/>
  <c r="AC10" i="2"/>
  <c r="AC11" i="2"/>
  <c r="X7" i="2"/>
  <c r="X9" i="2"/>
  <c r="X19" i="2"/>
  <c r="X10" i="2"/>
  <c r="X11" i="2"/>
  <c r="S7" i="2"/>
  <c r="S9" i="2"/>
  <c r="S18" i="2"/>
  <c r="S17" i="2"/>
  <c r="S19" i="2"/>
  <c r="S10" i="2"/>
  <c r="S11" i="2"/>
  <c r="S4" i="2"/>
  <c r="AC5" i="26" l="1"/>
  <c r="AC4" i="26"/>
  <c r="AC9" i="26"/>
  <c r="X5" i="26"/>
  <c r="X4" i="26"/>
  <c r="X9" i="26"/>
  <c r="S5" i="26"/>
  <c r="S4" i="26"/>
  <c r="S9" i="26"/>
  <c r="S8" i="26"/>
  <c r="AC6" i="21"/>
  <c r="AC9" i="21"/>
  <c r="AC12" i="21"/>
  <c r="X6" i="21"/>
  <c r="X5" i="21"/>
  <c r="X8" i="21"/>
  <c r="X9" i="21"/>
  <c r="X12" i="21"/>
  <c r="S7" i="21"/>
  <c r="S10" i="21"/>
  <c r="S5" i="21"/>
  <c r="S8" i="21"/>
  <c r="S4" i="21"/>
  <c r="S5" i="25"/>
  <c r="I5" i="25"/>
  <c r="S6" i="29"/>
  <c r="S7" i="29"/>
  <c r="S16" i="29"/>
  <c r="AD16" i="29" s="1"/>
  <c r="S14" i="29"/>
  <c r="S11" i="29"/>
  <c r="S18" i="29"/>
  <c r="AC4" i="3"/>
  <c r="S5" i="3"/>
  <c r="I5" i="3"/>
  <c r="AC6" i="20"/>
  <c r="AC15" i="20"/>
  <c r="X11" i="20"/>
  <c r="X6" i="20"/>
  <c r="X9" i="20"/>
  <c r="X7" i="20"/>
  <c r="X17" i="20"/>
  <c r="X18" i="20"/>
  <c r="S13" i="20"/>
  <c r="S9" i="20"/>
  <c r="S7" i="20"/>
  <c r="S17" i="20"/>
  <c r="S18" i="20"/>
  <c r="R4" i="20"/>
  <c r="S4" i="20" s="1"/>
  <c r="AC6" i="7"/>
  <c r="AC4" i="7"/>
  <c r="X6" i="7"/>
  <c r="X4" i="7"/>
  <c r="S7" i="7"/>
  <c r="S6" i="7"/>
  <c r="S4" i="7"/>
  <c r="AC15" i="28"/>
  <c r="AH16" i="28"/>
  <c r="AC12" i="28"/>
  <c r="AC18" i="28"/>
  <c r="X8" i="28"/>
  <c r="X7" i="28"/>
  <c r="X19" i="28"/>
  <c r="X14" i="28"/>
  <c r="X9" i="28"/>
  <c r="X10" i="28"/>
  <c r="X17" i="28"/>
  <c r="X20" i="28"/>
  <c r="X12" i="28"/>
  <c r="X18" i="28"/>
  <c r="X21" i="28"/>
  <c r="S4" i="28"/>
  <c r="AC7" i="27" l="1"/>
  <c r="AC15" i="27"/>
  <c r="AC42" i="27"/>
  <c r="AC32" i="27"/>
  <c r="AC16" i="27"/>
  <c r="AC48" i="27"/>
  <c r="AC14" i="27"/>
  <c r="AC50" i="27"/>
  <c r="AC10" i="27"/>
  <c r="AC23" i="27"/>
  <c r="AC28" i="27"/>
  <c r="AC55" i="27"/>
  <c r="AC25" i="27"/>
  <c r="AC21" i="27"/>
  <c r="AC43" i="27"/>
  <c r="AC54" i="27"/>
  <c r="AC46" i="27"/>
  <c r="AC45" i="27"/>
  <c r="AC60" i="27"/>
  <c r="AC41" i="27"/>
  <c r="AC62" i="27"/>
  <c r="AC49" i="27"/>
  <c r="AC51" i="27"/>
  <c r="AC66" i="27"/>
  <c r="X42" i="27"/>
  <c r="X32" i="27"/>
  <c r="X16" i="27"/>
  <c r="X10" i="27"/>
  <c r="X23" i="27"/>
  <c r="X28" i="27"/>
  <c r="X25" i="27"/>
  <c r="X21" i="27"/>
  <c r="X53" i="27"/>
  <c r="X43" i="27"/>
  <c r="X46" i="27"/>
  <c r="X57" i="27"/>
  <c r="X61" i="27"/>
  <c r="X45" i="27"/>
  <c r="X41" i="27"/>
  <c r="X49" i="27"/>
  <c r="X64" i="27"/>
  <c r="X65" i="27"/>
  <c r="X51" i="27"/>
  <c r="I11" i="29" l="1"/>
  <c r="AD11" i="29" s="1"/>
  <c r="H7" i="29"/>
  <c r="I7" i="29" s="1"/>
  <c r="AD7" i="29" s="1"/>
  <c r="H6" i="29" l="1"/>
  <c r="I6" i="29" s="1"/>
  <c r="AD6" i="29" s="1"/>
  <c r="H8" i="29" l="1"/>
  <c r="I8" i="29" s="1"/>
  <c r="I15" i="29"/>
  <c r="I13" i="29"/>
  <c r="I18" i="29"/>
  <c r="I14" i="29"/>
  <c r="W14" i="29"/>
  <c r="X14" i="29" s="1"/>
  <c r="AB18" i="29"/>
  <c r="AC18" i="29" s="1"/>
  <c r="W18" i="29"/>
  <c r="X18" i="29" s="1"/>
  <c r="AB13" i="29"/>
  <c r="AC13" i="29" s="1"/>
  <c r="W13" i="29"/>
  <c r="X13" i="29" s="1"/>
  <c r="S13" i="29"/>
  <c r="AB15" i="29"/>
  <c r="AC15" i="29" s="1"/>
  <c r="W15" i="29"/>
  <c r="X15" i="29" s="1"/>
  <c r="S15" i="29"/>
  <c r="AB8" i="29"/>
  <c r="AC8" i="29" s="1"/>
  <c r="W8" i="29"/>
  <c r="X8" i="29" s="1"/>
  <c r="S8" i="29"/>
  <c r="AB12" i="29"/>
  <c r="AC12" i="29" s="1"/>
  <c r="W12" i="29"/>
  <c r="X12" i="29" s="1"/>
  <c r="S12" i="29"/>
  <c r="I12" i="29"/>
  <c r="AB5" i="29"/>
  <c r="AC5" i="29" s="1"/>
  <c r="W5" i="29"/>
  <c r="X5" i="29" s="1"/>
  <c r="R5" i="29"/>
  <c r="S5" i="29" s="1"/>
  <c r="I5" i="29"/>
  <c r="AB10" i="29"/>
  <c r="AC10" i="29" s="1"/>
  <c r="W10" i="29"/>
  <c r="X10" i="29" s="1"/>
  <c r="S10" i="29"/>
  <c r="I10" i="29"/>
  <c r="AD13" i="29" l="1"/>
  <c r="AD12" i="29"/>
  <c r="AD10" i="29"/>
  <c r="AD8" i="29"/>
  <c r="AD18" i="29"/>
  <c r="AD14" i="29"/>
  <c r="AD5" i="29"/>
  <c r="AD15" i="29"/>
  <c r="I51" i="27"/>
  <c r="AI51" i="27" s="1"/>
  <c r="I49" i="27"/>
  <c r="AI49" i="27" s="1"/>
  <c r="I41" i="27"/>
  <c r="AI41" i="27" s="1"/>
  <c r="I45" i="27"/>
  <c r="AI45" i="27" s="1"/>
  <c r="I46" i="27"/>
  <c r="AI46" i="27" s="1"/>
  <c r="I43" i="27"/>
  <c r="AI43" i="27" s="1"/>
  <c r="I25" i="27"/>
  <c r="AI25" i="27" s="1"/>
  <c r="I23" i="27"/>
  <c r="AI23" i="27" s="1"/>
  <c r="I16" i="27"/>
  <c r="AI16" i="27" s="1"/>
  <c r="I42" i="27"/>
  <c r="AI42" i="27" s="1"/>
  <c r="I4" i="27"/>
  <c r="I5" i="27"/>
  <c r="I8" i="27"/>
  <c r="I6" i="27"/>
  <c r="I9" i="27"/>
  <c r="I30" i="27"/>
  <c r="I11" i="27"/>
  <c r="I33" i="27"/>
  <c r="I12" i="27"/>
  <c r="I13" i="27"/>
  <c r="I18" i="27"/>
  <c r="I34" i="27"/>
  <c r="I14" i="27"/>
  <c r="I10" i="27"/>
  <c r="AI10" i="27" s="1"/>
  <c r="I15" i="27"/>
  <c r="I7" i="27"/>
  <c r="I28" i="27"/>
  <c r="AI28" i="27" s="1"/>
  <c r="I48" i="27"/>
  <c r="I21" i="27"/>
  <c r="AI21" i="27" s="1"/>
  <c r="I17" i="27"/>
  <c r="I50" i="27"/>
  <c r="I53" i="27"/>
  <c r="I54" i="27"/>
  <c r="I32" i="27"/>
  <c r="AI32" i="27" s="1"/>
  <c r="I55" i="27"/>
  <c r="I57" i="27"/>
  <c r="I61" i="27"/>
  <c r="I60" i="27"/>
  <c r="I62" i="27"/>
  <c r="I64" i="27"/>
  <c r="I65" i="27"/>
  <c r="I66" i="27"/>
  <c r="H8" i="2"/>
  <c r="I8" i="2" s="1"/>
  <c r="H10" i="2"/>
  <c r="I10" i="2" s="1"/>
  <c r="H11" i="2"/>
  <c r="I11" i="2" s="1"/>
  <c r="H9" i="2"/>
  <c r="I9" i="2" s="1"/>
  <c r="H7" i="2"/>
  <c r="I7" i="2" s="1"/>
  <c r="AD19" i="2" l="1"/>
  <c r="AD9" i="2"/>
  <c r="AD11" i="2"/>
  <c r="AD10" i="2"/>
  <c r="I4" i="20"/>
  <c r="H5" i="20"/>
  <c r="I5" i="20" s="1"/>
  <c r="I11" i="20"/>
  <c r="I12" i="20"/>
  <c r="H6" i="20"/>
  <c r="I6" i="20" s="1"/>
  <c r="I15" i="20"/>
  <c r="I9" i="20"/>
  <c r="H7" i="20"/>
  <c r="I7" i="20" s="1"/>
  <c r="I17" i="20"/>
  <c r="I18" i="20"/>
  <c r="I14" i="20"/>
  <c r="I5" i="21"/>
  <c r="H7" i="21"/>
  <c r="H6" i="21"/>
  <c r="I6" i="21" s="1"/>
  <c r="H10" i="21"/>
  <c r="I9" i="21"/>
  <c r="I12" i="21"/>
  <c r="H8" i="21"/>
  <c r="I8" i="21" s="1"/>
  <c r="H4" i="21"/>
  <c r="I4" i="21" s="1"/>
  <c r="I10" i="21"/>
  <c r="I7" i="7"/>
  <c r="I5" i="7"/>
  <c r="H4" i="7"/>
  <c r="I4" i="7" s="1"/>
  <c r="AD4" i="7" s="1"/>
  <c r="H6" i="7"/>
  <c r="I6" i="7" s="1"/>
  <c r="AD6" i="7" s="1"/>
  <c r="I4" i="3"/>
  <c r="H4" i="25"/>
  <c r="I6" i="28"/>
  <c r="I12" i="28"/>
  <c r="AI12" i="28" s="1"/>
  <c r="I5" i="28"/>
  <c r="I11" i="28"/>
  <c r="I16" i="28"/>
  <c r="I8" i="28"/>
  <c r="I15" i="28"/>
  <c r="I7" i="28"/>
  <c r="I14" i="28"/>
  <c r="I9" i="28"/>
  <c r="I10" i="28"/>
  <c r="I18" i="28"/>
  <c r="AI18" i="28" s="1"/>
  <c r="I17" i="28"/>
  <c r="I19" i="28"/>
  <c r="I20" i="28"/>
  <c r="I21" i="28"/>
  <c r="I4" i="28"/>
  <c r="I4" i="25" l="1"/>
  <c r="I7" i="26"/>
  <c r="H5" i="26"/>
  <c r="I5" i="26" s="1"/>
  <c r="AD5" i="26" s="1"/>
  <c r="H4" i="26"/>
  <c r="I4" i="26" s="1"/>
  <c r="AD4" i="26" s="1"/>
  <c r="I9" i="26"/>
  <c r="AD9" i="26" s="1"/>
  <c r="I8" i="26"/>
  <c r="S7" i="26" l="1"/>
  <c r="S11" i="20"/>
  <c r="S6" i="2"/>
  <c r="S5" i="2"/>
  <c r="S13" i="2"/>
  <c r="S8" i="2"/>
  <c r="S14" i="2"/>
  <c r="S15" i="2"/>
  <c r="H6" i="2"/>
  <c r="I6" i="2" s="1"/>
  <c r="H5" i="2"/>
  <c r="I5" i="2" s="1"/>
  <c r="I4" i="2"/>
  <c r="S9" i="21" l="1"/>
  <c r="AN9" i="21" s="1"/>
  <c r="S12" i="21"/>
  <c r="AN12" i="21" s="1"/>
  <c r="S6" i="21"/>
  <c r="AN6" i="21" s="1"/>
  <c r="AB7" i="26" l="1"/>
  <c r="AC7" i="26" s="1"/>
  <c r="AB8" i="26"/>
  <c r="AC8" i="26" s="1"/>
  <c r="W7" i="26"/>
  <c r="X7" i="26" s="1"/>
  <c r="AD7" i="26" s="1"/>
  <c r="W8" i="26"/>
  <c r="X8" i="26" s="1"/>
  <c r="AD8" i="26" s="1"/>
  <c r="AB4" i="21"/>
  <c r="AB10" i="21"/>
  <c r="AC10" i="21" s="1"/>
  <c r="AB5" i="21"/>
  <c r="AC5" i="21" s="1"/>
  <c r="AN5" i="21" s="1"/>
  <c r="AB8" i="21"/>
  <c r="AC8" i="21" s="1"/>
  <c r="AN8" i="21" s="1"/>
  <c r="AB7" i="21"/>
  <c r="AC7" i="21" s="1"/>
  <c r="W4" i="21"/>
  <c r="X4" i="21" s="1"/>
  <c r="W10" i="21"/>
  <c r="X10" i="21" s="1"/>
  <c r="AN10" i="21" s="1"/>
  <c r="W7" i="21"/>
  <c r="X7" i="21" s="1"/>
  <c r="I7" i="21"/>
  <c r="AB5" i="25"/>
  <c r="AC5" i="25" s="1"/>
  <c r="AB4" i="25"/>
  <c r="AC4" i="25" s="1"/>
  <c r="W5" i="25"/>
  <c r="X5" i="25" s="1"/>
  <c r="AI5" i="25" s="1"/>
  <c r="W4" i="25"/>
  <c r="X4" i="25" s="1"/>
  <c r="AI4" i="25" s="1"/>
  <c r="R4" i="25"/>
  <c r="S4" i="25" s="1"/>
  <c r="AB5" i="3"/>
  <c r="AC5" i="3" s="1"/>
  <c r="AI5" i="3" s="1"/>
  <c r="W5" i="3"/>
  <c r="X5" i="3" s="1"/>
  <c r="W4" i="3"/>
  <c r="X4" i="3" s="1"/>
  <c r="R4" i="3"/>
  <c r="S4" i="3" s="1"/>
  <c r="AI4" i="3" s="1"/>
  <c r="AB4" i="20"/>
  <c r="AC4" i="20" s="1"/>
  <c r="AB5" i="20"/>
  <c r="AC5" i="20" s="1"/>
  <c r="AB11" i="20"/>
  <c r="AC11" i="20" s="1"/>
  <c r="AN11" i="20" s="1"/>
  <c r="AB14" i="20"/>
  <c r="AC14" i="20" s="1"/>
  <c r="AB12" i="20"/>
  <c r="AC12" i="20" s="1"/>
  <c r="AB7" i="20"/>
  <c r="AC7" i="20" s="1"/>
  <c r="AN7" i="20" s="1"/>
  <c r="AB9" i="20"/>
  <c r="AC9" i="20" s="1"/>
  <c r="AN9" i="20" s="1"/>
  <c r="AB17" i="20"/>
  <c r="AC17" i="20" s="1"/>
  <c r="AN17" i="20" s="1"/>
  <c r="AB18" i="20"/>
  <c r="AC18" i="20" s="1"/>
  <c r="AN18" i="20" s="1"/>
  <c r="AB13" i="20"/>
  <c r="AC13" i="20" s="1"/>
  <c r="W4" i="20"/>
  <c r="X4" i="20" s="1"/>
  <c r="W5" i="20"/>
  <c r="X5" i="20" s="1"/>
  <c r="W14" i="20"/>
  <c r="X14" i="20" s="1"/>
  <c r="W12" i="20"/>
  <c r="X12" i="20" s="1"/>
  <c r="W15" i="20"/>
  <c r="X15" i="20" s="1"/>
  <c r="W13" i="20"/>
  <c r="X13" i="20" s="1"/>
  <c r="S5" i="20"/>
  <c r="S6" i="20"/>
  <c r="AN6" i="20" s="1"/>
  <c r="S14" i="20"/>
  <c r="S12" i="20"/>
  <c r="AN12" i="20" s="1"/>
  <c r="S15" i="20"/>
  <c r="I13" i="20"/>
  <c r="AB7" i="7"/>
  <c r="AC7" i="7" s="1"/>
  <c r="AD7" i="7" s="1"/>
  <c r="AB5" i="7"/>
  <c r="AC5" i="7" s="1"/>
  <c r="W7" i="7"/>
  <c r="X7" i="7" s="1"/>
  <c r="W5" i="7"/>
  <c r="X5" i="7" s="1"/>
  <c r="S5" i="7"/>
  <c r="AB7" i="28"/>
  <c r="AC7" i="28" s="1"/>
  <c r="AI7" i="28" s="1"/>
  <c r="AB6" i="28"/>
  <c r="AC6" i="28" s="1"/>
  <c r="AB5" i="28"/>
  <c r="AC5" i="28" s="1"/>
  <c r="AB8" i="28"/>
  <c r="AC8" i="28" s="1"/>
  <c r="AI8" i="28" s="1"/>
  <c r="AB11" i="28"/>
  <c r="AC11" i="28" s="1"/>
  <c r="AB14" i="28"/>
  <c r="AC14" i="28" s="1"/>
  <c r="AI14" i="28" s="1"/>
  <c r="AB9" i="28"/>
  <c r="AC9" i="28" s="1"/>
  <c r="AI9" i="28" s="1"/>
  <c r="AB10" i="28"/>
  <c r="AC10" i="28" s="1"/>
  <c r="AI10" i="28" s="1"/>
  <c r="AB17" i="28"/>
  <c r="AC17" i="28" s="1"/>
  <c r="AI17" i="28" s="1"/>
  <c r="AB19" i="28"/>
  <c r="AC19" i="28" s="1"/>
  <c r="AI19" i="28" s="1"/>
  <c r="AB20" i="28"/>
  <c r="AC20" i="28" s="1"/>
  <c r="AI20" i="28" s="1"/>
  <c r="AB21" i="28"/>
  <c r="AC21" i="28" s="1"/>
  <c r="AI21" i="28" s="1"/>
  <c r="AB4" i="28"/>
  <c r="AC4" i="28" s="1"/>
  <c r="W16" i="28"/>
  <c r="X16" i="28" s="1"/>
  <c r="AI16" i="28" s="1"/>
  <c r="W6" i="28"/>
  <c r="X6" i="28" s="1"/>
  <c r="W5" i="28"/>
  <c r="X5" i="28" s="1"/>
  <c r="AI5" i="28" s="1"/>
  <c r="W15" i="28"/>
  <c r="X15" i="28" s="1"/>
  <c r="AI15" i="28" s="1"/>
  <c r="W11" i="28"/>
  <c r="X11" i="28" s="1"/>
  <c r="AI11" i="28" s="1"/>
  <c r="W4" i="28"/>
  <c r="X4" i="28" s="1"/>
  <c r="AI4" i="28" s="1"/>
  <c r="AB8" i="27"/>
  <c r="AC8" i="27" s="1"/>
  <c r="AB5" i="27"/>
  <c r="AC5" i="27" s="1"/>
  <c r="AB6" i="27"/>
  <c r="AC6" i="27" s="1"/>
  <c r="AB9" i="27"/>
  <c r="AC9" i="27" s="1"/>
  <c r="AB30" i="27"/>
  <c r="AC30" i="27" s="1"/>
  <c r="AB11" i="27"/>
  <c r="AC11" i="27" s="1"/>
  <c r="AB33" i="27"/>
  <c r="AC33" i="27" s="1"/>
  <c r="AB18" i="27"/>
  <c r="AC18" i="27" s="1"/>
  <c r="AB13" i="27"/>
  <c r="AC13" i="27" s="1"/>
  <c r="AB34" i="27"/>
  <c r="AC34" i="27" s="1"/>
  <c r="AB12" i="27"/>
  <c r="AC12" i="27" s="1"/>
  <c r="AB17" i="27"/>
  <c r="AC17" i="27" s="1"/>
  <c r="AB53" i="27"/>
  <c r="AC53" i="27" s="1"/>
  <c r="AI53" i="27" s="1"/>
  <c r="AB57" i="27"/>
  <c r="AC57" i="27" s="1"/>
  <c r="AI57" i="27" s="1"/>
  <c r="AB61" i="27"/>
  <c r="AC61" i="27" s="1"/>
  <c r="AI61" i="27" s="1"/>
  <c r="AB64" i="27"/>
  <c r="AC64" i="27" s="1"/>
  <c r="AI64" i="27" s="1"/>
  <c r="AB65" i="27"/>
  <c r="AC65" i="27" s="1"/>
  <c r="AI65" i="27" s="1"/>
  <c r="AB4" i="27"/>
  <c r="AC4" i="27" s="1"/>
  <c r="W8" i="27"/>
  <c r="X8" i="27" s="1"/>
  <c r="W5" i="27"/>
  <c r="X5" i="27" s="1"/>
  <c r="W6" i="27"/>
  <c r="X6" i="27" s="1"/>
  <c r="W9" i="27"/>
  <c r="X9" i="27" s="1"/>
  <c r="AI9" i="27" s="1"/>
  <c r="W30" i="27"/>
  <c r="X30" i="27" s="1"/>
  <c r="AI30" i="27" s="1"/>
  <c r="W14" i="27"/>
  <c r="X14" i="27" s="1"/>
  <c r="AI14" i="27" s="1"/>
  <c r="W11" i="27"/>
  <c r="X11" i="27" s="1"/>
  <c r="W33" i="27"/>
  <c r="X33" i="27" s="1"/>
  <c r="W18" i="27"/>
  <c r="X18" i="27" s="1"/>
  <c r="W13" i="27"/>
  <c r="X13" i="27" s="1"/>
  <c r="W15" i="27"/>
  <c r="X15" i="27" s="1"/>
  <c r="AI15" i="27" s="1"/>
  <c r="W34" i="27"/>
  <c r="X34" i="27" s="1"/>
  <c r="W12" i="27"/>
  <c r="X12" i="27" s="1"/>
  <c r="W7" i="27"/>
  <c r="X7" i="27" s="1"/>
  <c r="AI7" i="27" s="1"/>
  <c r="W17" i="27"/>
  <c r="X17" i="27" s="1"/>
  <c r="W48" i="27"/>
  <c r="X48" i="27" s="1"/>
  <c r="AI48" i="27" s="1"/>
  <c r="W50" i="27"/>
  <c r="X50" i="27" s="1"/>
  <c r="AI50" i="27" s="1"/>
  <c r="W54" i="27"/>
  <c r="X54" i="27" s="1"/>
  <c r="AI54" i="27" s="1"/>
  <c r="W55" i="27"/>
  <c r="X55" i="27" s="1"/>
  <c r="AI55" i="27" s="1"/>
  <c r="W60" i="27"/>
  <c r="X60" i="27" s="1"/>
  <c r="AI60" i="27" s="1"/>
  <c r="W62" i="27"/>
  <c r="X62" i="27" s="1"/>
  <c r="AI62" i="27" s="1"/>
  <c r="W66" i="27"/>
  <c r="X66" i="27" s="1"/>
  <c r="AI66" i="27" s="1"/>
  <c r="W4" i="27"/>
  <c r="X4" i="27" s="1"/>
  <c r="R4" i="27"/>
  <c r="S4" i="27" s="1"/>
  <c r="AB6" i="2"/>
  <c r="AC6" i="2" s="1"/>
  <c r="AB5" i="2"/>
  <c r="AC5" i="2" s="1"/>
  <c r="AB8" i="2"/>
  <c r="AC8" i="2" s="1"/>
  <c r="AB14" i="2"/>
  <c r="AC14" i="2" s="1"/>
  <c r="AB15" i="2"/>
  <c r="AC15" i="2" s="1"/>
  <c r="AB7" i="2"/>
  <c r="AC7" i="2" s="1"/>
  <c r="AB18" i="2"/>
  <c r="AC18" i="2" s="1"/>
  <c r="AB12" i="2" s="1"/>
  <c r="AC12" i="2" s="1"/>
  <c r="AC4" i="2"/>
  <c r="W6" i="2"/>
  <c r="X6" i="2" s="1"/>
  <c r="W5" i="2"/>
  <c r="X5" i="2" s="1"/>
  <c r="W13" i="2"/>
  <c r="X13" i="2" s="1"/>
  <c r="AD13" i="2" s="1"/>
  <c r="W8" i="2"/>
  <c r="X8" i="2" s="1"/>
  <c r="W14" i="2"/>
  <c r="X14" i="2" s="1"/>
  <c r="W15" i="2"/>
  <c r="X15" i="2" s="1"/>
  <c r="W17" i="2"/>
  <c r="X17" i="2" s="1"/>
  <c r="AD17" i="2" s="1"/>
  <c r="W18" i="2"/>
  <c r="X18" i="2" s="1"/>
  <c r="W12" i="2" s="1"/>
  <c r="X12" i="2" s="1"/>
  <c r="W4" i="2"/>
  <c r="X4" i="2" s="1"/>
  <c r="AI5" i="27" l="1"/>
  <c r="AI6" i="27"/>
  <c r="AD12" i="2"/>
  <c r="AD4" i="2"/>
  <c r="AD18" i="2"/>
  <c r="AN13" i="20"/>
  <c r="AN15" i="20"/>
  <c r="AI8" i="27"/>
  <c r="AI33" i="27"/>
  <c r="AI17" i="27"/>
  <c r="AI12" i="27"/>
  <c r="AI13" i="27"/>
  <c r="AI11" i="27"/>
  <c r="AI34" i="27"/>
  <c r="AI18" i="27"/>
  <c r="AI4" i="27"/>
  <c r="AI6" i="28"/>
  <c r="AN7" i="21"/>
  <c r="AN14" i="20"/>
  <c r="AN5" i="20"/>
  <c r="AC4" i="21"/>
  <c r="AN4" i="21" s="1"/>
  <c r="AD15" i="2"/>
  <c r="AD7" i="2"/>
  <c r="AD8" i="2"/>
  <c r="AD5" i="2"/>
  <c r="AD14" i="2"/>
  <c r="AD6" i="2"/>
  <c r="AF16" i="2"/>
  <c r="AE16" i="2"/>
  <c r="AE19" i="2" l="1"/>
  <c r="AF19" i="2"/>
  <c r="AL4" i="20"/>
  <c r="AM4" i="20" s="1"/>
  <c r="AN4" i="20" s="1"/>
</calcChain>
</file>

<file path=xl/comments1.xml><?xml version="1.0" encoding="utf-8"?>
<comments xmlns="http://schemas.openxmlformats.org/spreadsheetml/2006/main">
  <authors>
    <author>Author</author>
  </authors>
  <commentList>
    <comment ref="E2" authorId="0" shapeId="0">
      <text>
        <r>
          <rPr>
            <b/>
            <sz val="12"/>
            <color indexed="81"/>
            <rFont val="Tahoma"/>
            <family val="2"/>
          </rPr>
          <t>TIME SINCE = 05 WEEKS 
T=1</t>
        </r>
      </text>
    </comment>
    <comment ref="J2" authorId="0" shapeId="0">
      <text>
        <r>
          <rPr>
            <b/>
            <sz val="14"/>
            <color indexed="81"/>
            <rFont val="Tahoma"/>
            <family val="2"/>
          </rPr>
          <t>TIME SINC E - 37 WEEKS
T=0.5</t>
        </r>
      </text>
    </comment>
    <comment ref="O2" authorId="0" shapeId="0">
      <text>
        <r>
          <rPr>
            <b/>
            <sz val="14"/>
            <color indexed="81"/>
            <rFont val="Tahoma"/>
            <family val="2"/>
          </rPr>
          <t>TIME SINCE - 39 WEEKS
T=0.5</t>
        </r>
      </text>
    </comment>
    <comment ref="T2" authorId="0" shapeId="0">
      <text>
        <r>
          <rPr>
            <b/>
            <sz val="14"/>
            <color indexed="81"/>
            <rFont val="Tahoma"/>
            <family val="2"/>
          </rPr>
          <t>TIME SINCE = 76 WEEKS
T=0.25</t>
        </r>
      </text>
    </comment>
    <comment ref="Y2" authorId="0" shapeId="0">
      <text>
        <r>
          <rPr>
            <b/>
            <sz val="14"/>
            <color indexed="81"/>
            <rFont val="Tahoma"/>
            <family val="2"/>
          </rPr>
          <t>TIME SINCE  - 75 WEEKS
T=0.25</t>
        </r>
      </text>
    </comment>
    <comment ref="F4" authorId="0" shapeId="0">
      <text>
        <r>
          <rPr>
            <sz val="9"/>
            <color indexed="81"/>
            <rFont val="Tahoma"/>
            <family val="2"/>
          </rPr>
          <t xml:space="preserve">NP DUE TO ASIAN GAMES
</t>
        </r>
      </text>
    </comment>
  </commentList>
</comments>
</file>

<file path=xl/comments2.xml><?xml version="1.0" encoding="utf-8"?>
<comments xmlns="http://schemas.openxmlformats.org/spreadsheetml/2006/main">
  <authors>
    <author>Author</author>
  </authors>
  <commentList>
    <comment ref="E2" authorId="0" shapeId="0">
      <text>
        <r>
          <rPr>
            <b/>
            <sz val="14"/>
            <color indexed="81"/>
            <rFont val="Calibri"/>
            <family val="2"/>
            <scheme val="minor"/>
          </rPr>
          <t>TIME SINCE - 05
T=1</t>
        </r>
        <r>
          <rPr>
            <b/>
            <sz val="9"/>
            <color indexed="81"/>
            <rFont val="Tahoma"/>
            <family val="2"/>
          </rPr>
          <t xml:space="preserve">
</t>
        </r>
      </text>
    </comment>
    <comment ref="J2" authorId="0" shapeId="0">
      <text>
        <r>
          <rPr>
            <b/>
            <sz val="14"/>
            <color indexed="81"/>
            <rFont val="Tahoma"/>
            <family val="2"/>
          </rPr>
          <t>TIME SINCE -37 WEEKS
T=0.5</t>
        </r>
      </text>
    </comment>
    <comment ref="O2" authorId="0" shapeId="0">
      <text>
        <r>
          <rPr>
            <b/>
            <sz val="14"/>
            <color indexed="81"/>
            <rFont val="Tahoma"/>
            <family val="2"/>
          </rPr>
          <t>TIME SINCE -39 WEEKS
T=0.5</t>
        </r>
      </text>
    </comment>
    <comment ref="T2" authorId="0" shapeId="0">
      <text>
        <r>
          <rPr>
            <b/>
            <sz val="14"/>
            <color indexed="81"/>
            <rFont val="Tahoma"/>
            <family val="2"/>
          </rPr>
          <t>TIME SINCE - 76 WEEKS
T=0.25</t>
        </r>
      </text>
    </comment>
    <comment ref="Y2" authorId="0" shapeId="0">
      <text>
        <r>
          <rPr>
            <b/>
            <sz val="14"/>
            <color indexed="81"/>
            <rFont val="Tahoma"/>
            <family val="2"/>
          </rPr>
          <t>TIME SINCE = 68 WEEKS
T=0.25</t>
        </r>
      </text>
    </comment>
    <comment ref="AD2" authorId="0" shapeId="0">
      <text>
        <r>
          <rPr>
            <b/>
            <sz val="14"/>
            <color indexed="81"/>
            <rFont val="Tahoma"/>
            <family val="2"/>
          </rPr>
          <t>TIME SINCE = 16 WEEKS
T=1</t>
        </r>
      </text>
    </comment>
    <comment ref="Z4" authorId="0" shapeId="0">
      <text>
        <r>
          <rPr>
            <b/>
            <sz val="9"/>
            <color indexed="81"/>
            <rFont val="Tahoma"/>
            <family val="2"/>
          </rPr>
          <t>NP Due to participation in Internatonal event (Prev Rank - 1)</t>
        </r>
      </text>
    </comment>
    <comment ref="AE4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NP DUE TO INTERNATIONAL EVENT</t>
        </r>
      </text>
    </comment>
  </commentList>
</comments>
</file>

<file path=xl/comments3.xml><?xml version="1.0" encoding="utf-8"?>
<comments xmlns="http://schemas.openxmlformats.org/spreadsheetml/2006/main">
  <authors>
    <author>Author</author>
  </authors>
  <commentList>
    <comment ref="E2" authorId="0" shapeId="0">
      <text>
        <r>
          <rPr>
            <b/>
            <sz val="14"/>
            <color indexed="81"/>
            <rFont val="Tahoma"/>
            <family val="2"/>
          </rPr>
          <t>TIME SINCE - 5 WEEKS
T =1</t>
        </r>
      </text>
    </comment>
    <comment ref="J2" authorId="0" shapeId="0">
      <text>
        <r>
          <rPr>
            <b/>
            <sz val="14"/>
            <color indexed="81"/>
            <rFont val="Tahoma"/>
            <family val="2"/>
          </rPr>
          <t xml:space="preserve">TIME SINCE - 37 WEEKS
 T=0.5
</t>
        </r>
      </text>
    </comment>
    <comment ref="O2" authorId="0" shapeId="0">
      <text>
        <r>
          <rPr>
            <b/>
            <sz val="14"/>
            <color indexed="81"/>
            <rFont val="Tahoma"/>
            <family val="2"/>
          </rPr>
          <t xml:space="preserve">TIME SINCE - 39
 T=0.5
</t>
        </r>
      </text>
    </comment>
    <comment ref="T2" authorId="0" shapeId="0">
      <text>
        <r>
          <rPr>
            <b/>
            <sz val="14"/>
            <color indexed="81"/>
            <rFont val="Tahoma"/>
            <family val="2"/>
          </rPr>
          <t>TIME SINCE - 76 WEEKS
T=0.25</t>
        </r>
      </text>
    </comment>
    <comment ref="Y2" authorId="0" shapeId="0">
      <text>
        <r>
          <rPr>
            <b/>
            <sz val="16"/>
            <color indexed="81"/>
            <rFont val="Tahoma"/>
            <family val="2"/>
          </rPr>
          <t>TIME SINCE - 68 WEEKS
T=0.25</t>
        </r>
      </text>
    </comment>
    <comment ref="AD2" authorId="0" shapeId="0">
      <text>
        <r>
          <rPr>
            <sz val="9"/>
            <color indexed="81"/>
            <rFont val="Tahoma"/>
            <family val="2"/>
          </rPr>
          <t xml:space="preserve">TIME - 16 WEEKS
T-=1
</t>
        </r>
      </text>
    </comment>
    <comment ref="Z4" authorId="0" shapeId="0">
      <text>
        <r>
          <rPr>
            <b/>
            <sz val="9"/>
            <color indexed="81"/>
            <rFont val="Tahoma"/>
            <family val="2"/>
          </rPr>
          <t>NP Due to participation in International event (Prev Rank - 1)</t>
        </r>
      </text>
    </comment>
    <comment ref="AE4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NP DUE TO INTERNATIONAL EVENT</t>
        </r>
      </text>
    </comment>
    <comment ref="Z5" authorId="0" shapeId="0">
      <text>
        <r>
          <rPr>
            <sz val="9"/>
            <color indexed="81"/>
            <rFont val="Tahoma"/>
            <family val="2"/>
          </rPr>
          <t xml:space="preserve">NP Due to participation in International event (Prev Rank - 4)
</t>
        </r>
      </text>
    </comment>
    <comment ref="Z7" authorId="0" shapeId="0">
      <text>
        <r>
          <rPr>
            <sz val="9"/>
            <color indexed="81"/>
            <rFont val="Tahoma"/>
            <family val="2"/>
          </rPr>
          <t xml:space="preserve">NP Due to participation in International event (Prev Rank - 5)
</t>
        </r>
      </text>
    </comment>
  </commentList>
</comments>
</file>

<file path=xl/comments4.xml><?xml version="1.0" encoding="utf-8"?>
<comments xmlns="http://schemas.openxmlformats.org/spreadsheetml/2006/main">
  <authors>
    <author>Author</author>
  </authors>
  <commentList>
    <comment ref="E2" authorId="0" shapeId="0">
      <text>
        <r>
          <rPr>
            <b/>
            <sz val="9"/>
            <color indexed="81"/>
            <rFont val="Tahoma"/>
            <family val="2"/>
          </rPr>
          <t xml:space="preserve">TIME SINCE - 40 WEEKS
T=0.5
</t>
        </r>
      </text>
    </comment>
    <comment ref="J2" authorId="0" shapeId="0">
      <text>
        <r>
          <rPr>
            <b/>
            <sz val="14"/>
            <color indexed="81"/>
            <rFont val="Tahoma"/>
            <family val="2"/>
          </rPr>
          <t>TIME SINCE - 37 WEEKS
T=0.5</t>
        </r>
      </text>
    </comment>
    <comment ref="O2" authorId="0" shapeId="0">
      <text>
        <r>
          <rPr>
            <b/>
            <sz val="14"/>
            <color indexed="81"/>
            <rFont val="Tahoma"/>
            <family val="2"/>
          </rPr>
          <t>TIME SINCE - 39 WEEKS
T=0.5</t>
        </r>
      </text>
    </comment>
    <comment ref="T2" authorId="0" shapeId="0">
      <text>
        <r>
          <rPr>
            <b/>
            <sz val="14"/>
            <color indexed="81"/>
            <rFont val="Tahoma"/>
            <family val="2"/>
          </rPr>
          <t>TIME SINCE - 67 WEEKS
T=76</t>
        </r>
      </text>
    </comment>
    <comment ref="Y2" authorId="0" shapeId="0">
      <text>
        <r>
          <rPr>
            <b/>
            <sz val="14"/>
            <color indexed="81"/>
            <rFont val="Tahoma"/>
            <family val="2"/>
          </rPr>
          <t>TIME SINCE - 75 WEEKS
T=0.25</t>
        </r>
      </text>
    </comment>
  </commentList>
</comments>
</file>

<file path=xl/comments5.xml><?xml version="1.0" encoding="utf-8"?>
<comments xmlns="http://schemas.openxmlformats.org/spreadsheetml/2006/main">
  <authors>
    <author>Author</author>
  </authors>
  <commentList>
    <comment ref="E2" authorId="0" shapeId="0">
      <text>
        <r>
          <rPr>
            <b/>
            <sz val="9"/>
            <color indexed="81"/>
            <rFont val="Tahoma"/>
            <family val="2"/>
          </rPr>
          <t xml:space="preserve">
</t>
        </r>
        <r>
          <rPr>
            <b/>
            <sz val="14"/>
            <color indexed="81"/>
            <rFont val="Tahoma"/>
            <family val="2"/>
          </rPr>
          <t>TIME SINCE - 5 WEEKS
T=1</t>
        </r>
      </text>
    </comment>
    <comment ref="J2" authorId="0" shapeId="0">
      <text>
        <r>
          <rPr>
            <b/>
            <sz val="14"/>
            <color indexed="81"/>
            <rFont val="Tahoma"/>
            <family val="2"/>
          </rPr>
          <t>TIME SINCE - 37 WEEKS
T=0.5</t>
        </r>
      </text>
    </comment>
    <comment ref="O2" authorId="0" shapeId="0">
      <text>
        <r>
          <rPr>
            <b/>
            <sz val="14"/>
            <color indexed="81"/>
            <rFont val="Tahoma"/>
            <family val="2"/>
          </rPr>
          <t>TIME SINCE - 39 WEEKS
T=0.5</t>
        </r>
      </text>
    </comment>
    <comment ref="T2" authorId="0" shapeId="0">
      <text>
        <r>
          <rPr>
            <b/>
            <sz val="14"/>
            <color indexed="81"/>
            <rFont val="Tahoma"/>
            <family val="2"/>
          </rPr>
          <t>TIME SINCE - 79 WEEKS
T=0.25</t>
        </r>
      </text>
    </comment>
    <comment ref="Y2" authorId="0" shapeId="0">
      <text>
        <r>
          <rPr>
            <b/>
            <sz val="14"/>
            <color indexed="81"/>
            <rFont val="Tahoma"/>
            <family val="2"/>
          </rPr>
          <t>TIME SINCE - 76 WEEKS
T=0.25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D2" authorId="0" shapeId="0">
      <text>
        <r>
          <rPr>
            <b/>
            <sz val="14"/>
            <color indexed="81"/>
            <rFont val="Tahoma"/>
            <family val="2"/>
          </rPr>
          <t>TIME SINCE - 27 WEEKS
T=0.5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I2" authorId="0" shapeId="0">
      <text>
        <r>
          <rPr>
            <b/>
            <sz val="14"/>
            <color indexed="81"/>
            <rFont val="Tahoma"/>
            <family val="2"/>
          </rPr>
          <t>TIME SINCE - 24 WEEKS
T=1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G4" authorId="0" shapeId="0">
      <text>
        <r>
          <rPr>
            <sz val="9"/>
            <color indexed="81"/>
            <rFont val="Tahoma"/>
            <family val="2"/>
          </rPr>
          <t xml:space="preserve">NP DUE TO ASIAN GAMES
</t>
        </r>
      </text>
    </comment>
  </commentList>
</comments>
</file>

<file path=xl/comments6.xml><?xml version="1.0" encoding="utf-8"?>
<comments xmlns="http://schemas.openxmlformats.org/spreadsheetml/2006/main">
  <authors>
    <author>Author</author>
  </authors>
  <commentList>
    <comment ref="E2" authorId="0" shapeId="0">
      <text>
        <r>
          <rPr>
            <b/>
            <sz val="16"/>
            <color indexed="81"/>
            <rFont val="Tahoma"/>
            <family val="2"/>
          </rPr>
          <t>TIME SINCE = 05 WEEKS
T=1</t>
        </r>
        <r>
          <rPr>
            <b/>
            <sz val="9"/>
            <color indexed="81"/>
            <rFont val="Tahoma"/>
            <family val="2"/>
          </rPr>
          <t xml:space="preserve">
</t>
        </r>
      </text>
    </comment>
    <comment ref="J2" authorId="0" shapeId="0">
      <text>
        <r>
          <rPr>
            <b/>
            <sz val="9"/>
            <color indexed="81"/>
            <rFont val="Tahoma"/>
            <family val="2"/>
          </rPr>
          <t>TIME SINCE - 37 WEEKS
T=0.5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O2" authorId="0" shapeId="0">
      <text>
        <r>
          <rPr>
            <b/>
            <sz val="9"/>
            <color indexed="81"/>
            <rFont val="Tahoma"/>
            <family val="2"/>
          </rPr>
          <t>TIME SINCE - 39 WEEKS
T=0.5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T2" authorId="0" shapeId="0">
      <text>
        <r>
          <rPr>
            <b/>
            <sz val="14"/>
            <color indexed="81"/>
            <rFont val="Tahoma"/>
            <family val="2"/>
          </rPr>
          <t>TIME SINCE - 79 WEEKS
T=0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Y2" authorId="0" shapeId="0">
      <text>
        <r>
          <rPr>
            <b/>
            <sz val="14"/>
            <color indexed="81"/>
            <rFont val="Tahoma"/>
            <family val="2"/>
          </rPr>
          <t>TIME SINCE - 76 WEEKS
T=0.25</t>
        </r>
      </text>
    </comment>
    <comment ref="AD2" authorId="0" shapeId="0">
      <text>
        <r>
          <rPr>
            <b/>
            <sz val="14"/>
            <color indexed="81"/>
            <rFont val="Tahoma"/>
            <family val="2"/>
          </rPr>
          <t>TIME SINCE - 24 WEEKS
T=1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F4" authorId="0" shapeId="0">
      <text>
        <r>
          <rPr>
            <b/>
            <sz val="9"/>
            <color indexed="81"/>
            <rFont val="Tahoma"/>
            <family val="2"/>
          </rPr>
          <t>YAI:NP DUE TO ASIAN GAMES</t>
        </r>
      </text>
    </comment>
  </commentList>
</comments>
</file>

<file path=xl/comments7.xml><?xml version="1.0" encoding="utf-8"?>
<comments xmlns="http://schemas.openxmlformats.org/spreadsheetml/2006/main">
  <authors>
    <author>Author</author>
  </authors>
  <commentList>
    <comment ref="E2" authorId="0" shapeId="0">
      <text>
        <r>
          <rPr>
            <b/>
            <sz val="16"/>
            <color indexed="81"/>
            <rFont val="Tahoma"/>
            <family val="2"/>
          </rPr>
          <t>TIME SINCE = 05 WEEKS
T=1</t>
        </r>
        <r>
          <rPr>
            <b/>
            <sz val="9"/>
            <color indexed="81"/>
            <rFont val="Tahoma"/>
            <family val="2"/>
          </rPr>
          <t xml:space="preserve">
</t>
        </r>
      </text>
    </comment>
    <comment ref="J2" authorId="0" shapeId="0">
      <text>
        <r>
          <rPr>
            <b/>
            <sz val="14"/>
            <color indexed="81"/>
            <rFont val="Tahoma"/>
            <family val="2"/>
          </rPr>
          <t>TIME SINCE - 37 WEEKS
T=0.5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O2" authorId="0" shapeId="0">
      <text>
        <r>
          <rPr>
            <b/>
            <sz val="14"/>
            <color indexed="81"/>
            <rFont val="Tahoma"/>
            <family val="2"/>
          </rPr>
          <t>TIME SINCE - 39 WEEKS
T=0.5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T2" authorId="0" shapeId="0">
      <text>
        <r>
          <rPr>
            <b/>
            <sz val="18"/>
            <color indexed="81"/>
            <rFont val="Tahoma"/>
            <family val="2"/>
          </rPr>
          <t>TIME SINCE - 76 WEEEKS
T=0.25</t>
        </r>
      </text>
    </comment>
    <comment ref="Y2" authorId="0" shapeId="0">
      <text>
        <r>
          <rPr>
            <b/>
            <sz val="18"/>
            <color indexed="81"/>
            <rFont val="Tahoma"/>
            <family val="2"/>
          </rPr>
          <t>TIME SINCE - 75 WEEKS
T=0.25</t>
        </r>
      </text>
    </comment>
    <comment ref="F5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NP DUE TO ASIAN GAMES</t>
        </r>
      </text>
    </comment>
  </commentList>
</comments>
</file>

<file path=xl/comments8.xml><?xml version="1.0" encoding="utf-8"?>
<comments xmlns="http://schemas.openxmlformats.org/spreadsheetml/2006/main">
  <authors>
    <author>Author</author>
  </authors>
  <commentList>
    <comment ref="E2" authorId="0" shapeId="0">
      <text>
        <r>
          <rPr>
            <b/>
            <sz val="12"/>
            <color indexed="81"/>
            <rFont val="Tahoma"/>
            <family val="2"/>
          </rPr>
          <t>TIME SINCE - 40 WEEKS
T=0.5</t>
        </r>
      </text>
    </comment>
    <comment ref="J2" authorId="0" shapeId="0">
      <text>
        <r>
          <rPr>
            <b/>
            <sz val="9"/>
            <color indexed="81"/>
            <rFont val="Tahoma"/>
            <family val="2"/>
          </rPr>
          <t>TIME SINCE - 37 WEEKS
T=0.5</t>
        </r>
      </text>
    </comment>
    <comment ref="O2" authorId="0" shapeId="0">
      <text>
        <r>
          <rPr>
            <b/>
            <sz val="9"/>
            <color indexed="81"/>
            <rFont val="Tahoma"/>
            <family val="2"/>
          </rPr>
          <t>TIME SINCE - 39 WEEKS
T=0.5</t>
        </r>
      </text>
    </comment>
    <comment ref="T2" authorId="0" shapeId="0">
      <text>
        <r>
          <rPr>
            <b/>
            <sz val="12"/>
            <color indexed="81"/>
            <rFont val="Tahoma"/>
            <family val="2"/>
          </rPr>
          <t>TIME SINCE - 76 WEEKS
T=0.25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Y2" authorId="0" shapeId="0">
      <text>
        <r>
          <rPr>
            <b/>
            <sz val="9"/>
            <color indexed="81"/>
            <rFont val="Tahoma"/>
            <family val="2"/>
          </rPr>
          <t>TIME SINCE - 75 WEEKS
T=0.25</t>
        </r>
      </text>
    </comment>
    <comment ref="AD2" authorId="0" shapeId="0">
      <text>
        <r>
          <rPr>
            <b/>
            <sz val="9"/>
            <color indexed="81"/>
            <rFont val="Tahoma"/>
            <family val="2"/>
          </rPr>
          <t>TIME SINCE - 27 WEEKS
T=0.5</t>
        </r>
      </text>
    </comment>
  </commentList>
</comments>
</file>

<file path=xl/comments9.xml><?xml version="1.0" encoding="utf-8"?>
<comments xmlns="http://schemas.openxmlformats.org/spreadsheetml/2006/main">
  <authors>
    <author>Author</author>
  </authors>
  <commentList>
    <comment ref="E2" authorId="0" shapeId="0">
      <text>
        <r>
          <rPr>
            <b/>
            <sz val="16"/>
            <color indexed="81"/>
            <rFont val="Tahoma"/>
            <family val="2"/>
          </rPr>
          <t>TIME SINCE = 05 WEEKS
T=1</t>
        </r>
        <r>
          <rPr>
            <b/>
            <sz val="9"/>
            <color indexed="81"/>
            <rFont val="Tahoma"/>
            <family val="2"/>
          </rPr>
          <t xml:space="preserve">
</t>
        </r>
      </text>
    </comment>
    <comment ref="J2" authorId="0" shapeId="0">
      <text>
        <r>
          <rPr>
            <b/>
            <sz val="14"/>
            <color indexed="81"/>
            <rFont val="Tahoma"/>
            <family val="2"/>
          </rPr>
          <t>TIME SINCE - 39 WEEKS
T=0.5</t>
        </r>
      </text>
    </comment>
    <comment ref="O2" authorId="0" shapeId="0">
      <text>
        <r>
          <rPr>
            <b/>
            <sz val="14"/>
            <color indexed="81"/>
            <rFont val="Tahoma"/>
            <family val="2"/>
          </rPr>
          <t>TIME  - 37 WEEKS
T=0.5</t>
        </r>
      </text>
    </comment>
    <comment ref="T2" authorId="0" shapeId="0">
      <text>
        <r>
          <rPr>
            <b/>
            <sz val="14"/>
            <color indexed="81"/>
            <rFont val="Tahoma"/>
            <family val="2"/>
          </rPr>
          <t>TIME SINCE - 24 WEEKS
T=1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F4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NP DUE TO ASIAN GAMES</t>
        </r>
      </text>
    </comment>
    <comment ref="U4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NP DUE TO INTENATONAL EVENT</t>
        </r>
      </text>
    </comment>
  </commentList>
</comments>
</file>

<file path=xl/comments10.xml><?xml version="1.0" encoding="utf-8"?>
<comments xmlns="http://schemas.openxmlformats.org/spreadsheetml/2006/main">
  <authors>
    <author>Author</author>
  </authors>
  <commentList>
    <comment ref="E2" authorId="0" shapeId="0">
      <text>
        <r>
          <rPr>
            <b/>
            <sz val="14"/>
            <color indexed="81"/>
            <rFont val="Tahoma"/>
            <family val="2"/>
          </rPr>
          <t>TIME SINCE - 40 WEEKS
T=0.5</t>
        </r>
        <r>
          <rPr>
            <b/>
            <sz val="9"/>
            <color indexed="81"/>
            <rFont val="Tahoma"/>
            <family val="2"/>
          </rPr>
          <t xml:space="preserve">
</t>
        </r>
      </text>
    </comment>
    <comment ref="J2" authorId="0" shapeId="0">
      <text>
        <r>
          <rPr>
            <b/>
            <sz val="9"/>
            <color indexed="81"/>
            <rFont val="Tahoma"/>
            <family val="2"/>
          </rPr>
          <t xml:space="preserve">
</t>
        </r>
        <r>
          <rPr>
            <b/>
            <sz val="12"/>
            <color indexed="81"/>
            <rFont val="Tahoma"/>
            <family val="2"/>
          </rPr>
          <t>TIME SINCE - 37 WEEKS
T=0.5</t>
        </r>
      </text>
    </comment>
    <comment ref="O2" authorId="0" shapeId="0">
      <text>
        <r>
          <rPr>
            <b/>
            <sz val="9"/>
            <color indexed="81"/>
            <rFont val="Tahoma"/>
            <family val="2"/>
          </rPr>
          <t xml:space="preserve">
</t>
        </r>
        <r>
          <rPr>
            <b/>
            <sz val="12"/>
            <color indexed="81"/>
            <rFont val="Tahoma"/>
            <family val="2"/>
          </rPr>
          <t>TIME SINCE - 39 WEEKS
T=0.5</t>
        </r>
      </text>
    </comment>
    <comment ref="T2" authorId="0" shapeId="0">
      <text>
        <r>
          <rPr>
            <b/>
            <sz val="12"/>
            <color indexed="81"/>
            <rFont val="Tahoma"/>
            <family val="2"/>
          </rPr>
          <t xml:space="preserve">TIME SINCE - 76 WEEKS
T=0.25 </t>
        </r>
      </text>
    </comment>
    <comment ref="Y2" authorId="0" shapeId="0">
      <text>
        <r>
          <rPr>
            <sz val="9"/>
            <color indexed="81"/>
            <rFont val="Tahoma"/>
            <family val="2"/>
          </rPr>
          <t xml:space="preserve">
</t>
        </r>
        <r>
          <rPr>
            <b/>
            <sz val="12"/>
            <color indexed="81"/>
            <rFont val="Tahoma"/>
            <family val="2"/>
          </rPr>
          <t>TIME SINCE - 75 WEEKS
T=0.25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D2" authorId="0" shapeId="0">
      <text>
        <r>
          <rPr>
            <sz val="9"/>
            <color indexed="81"/>
            <rFont val="Tahoma"/>
            <family val="2"/>
          </rPr>
          <t xml:space="preserve">
</t>
        </r>
        <r>
          <rPr>
            <b/>
            <sz val="12"/>
            <color indexed="81"/>
            <rFont val="Tahoma"/>
            <family val="2"/>
          </rPr>
          <t>TIME SINCE - 27 WEEKS
T=0.5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I2" authorId="0" shapeId="0">
      <text>
        <r>
          <rPr>
            <b/>
            <sz val="14"/>
            <color indexed="81"/>
            <rFont val="Tahoma"/>
            <family val="2"/>
          </rPr>
          <t>TIME SINCE - 24 WEEKS
T=1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11.xml><?xml version="1.0" encoding="utf-8"?>
<comments xmlns="http://schemas.openxmlformats.org/spreadsheetml/2006/main">
  <authors>
    <author>Author</author>
  </authors>
  <commentList>
    <comment ref="E2" authorId="0" shapeId="0">
      <text>
        <r>
          <rPr>
            <b/>
            <sz val="11"/>
            <color indexed="81"/>
            <rFont val="Tahoma"/>
            <family val="2"/>
          </rPr>
          <t>TIME SINCE - 05 WEEKS
T=1</t>
        </r>
      </text>
    </comment>
    <comment ref="J2" authorId="0" shapeId="0">
      <text>
        <r>
          <rPr>
            <b/>
            <sz val="12"/>
            <color indexed="81"/>
            <rFont val="Tahoma"/>
            <family val="2"/>
          </rPr>
          <t>TIME SINCE - 37 WEEKS
T=0.5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O2" authorId="0" shapeId="0">
      <text>
        <r>
          <rPr>
            <b/>
            <sz val="12"/>
            <color indexed="81"/>
            <rFont val="Tahoma"/>
            <family val="2"/>
          </rPr>
          <t>TIME SINCE - 39 WEEKS
T=0.5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T2" authorId="0" shapeId="0">
      <text>
        <r>
          <rPr>
            <b/>
            <sz val="12"/>
            <color indexed="81"/>
            <rFont val="Tahoma"/>
            <family val="2"/>
          </rPr>
          <t>TIME SINCE - 76 WEEKS
T=0.25</t>
        </r>
      </text>
    </comment>
    <comment ref="Y2" authorId="0" shapeId="0">
      <text>
        <r>
          <rPr>
            <b/>
            <sz val="12"/>
            <color indexed="81"/>
            <rFont val="Tahoma"/>
            <family val="2"/>
          </rPr>
          <t>TIME SINCE - 75 WEEKS
T=0.25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F4" authorId="0" shapeId="0">
      <text>
        <r>
          <rPr>
            <sz val="9"/>
            <color indexed="81"/>
            <rFont val="Tahoma"/>
            <family val="2"/>
          </rPr>
          <t xml:space="preserve">NP DIUE TO ASIAN GAMES 
</t>
        </r>
      </text>
    </comment>
    <comment ref="K6" authorId="0" shapeId="0">
      <text>
        <r>
          <rPr>
            <sz val="9"/>
            <color indexed="81"/>
            <rFont val="Tahoma"/>
            <family val="2"/>
          </rPr>
          <t xml:space="preserve">NEW TEAM
</t>
        </r>
      </text>
    </comment>
    <comment ref="P6" authorId="0" shapeId="0">
      <text>
        <r>
          <rPr>
            <sz val="9"/>
            <color indexed="81"/>
            <rFont val="Tahoma"/>
            <family val="2"/>
          </rPr>
          <t xml:space="preserve">NEW TEAM
</t>
        </r>
      </text>
    </comment>
  </commentList>
</comments>
</file>

<file path=xl/sharedStrings.xml><?xml version="1.0" encoding="utf-8"?>
<sst xmlns="http://schemas.openxmlformats.org/spreadsheetml/2006/main" count="1498" uniqueCount="444">
  <si>
    <t>Eabad Ali</t>
  </si>
  <si>
    <t>S.No.</t>
  </si>
  <si>
    <t>Name</t>
  </si>
  <si>
    <t>RS:X</t>
  </si>
  <si>
    <t>S.No</t>
  </si>
  <si>
    <t>49er:FX</t>
  </si>
  <si>
    <t>Vishnu Saravanan</t>
  </si>
  <si>
    <t>DOB</t>
  </si>
  <si>
    <t>25.05.1990</t>
  </si>
  <si>
    <t>16.04.1994</t>
  </si>
  <si>
    <t>12.06.1991</t>
  </si>
  <si>
    <t>15.04.1991</t>
  </si>
  <si>
    <t>30.09.1993</t>
  </si>
  <si>
    <t>15.06.1994</t>
  </si>
  <si>
    <t>18.11.1995/10.02.1995</t>
  </si>
  <si>
    <t>12.03.1996/26.02.1995</t>
  </si>
  <si>
    <t>Mithilesh Kumar</t>
  </si>
  <si>
    <t>30.07.1997</t>
  </si>
  <si>
    <t>TOTAL</t>
  </si>
  <si>
    <t>18.03.1998</t>
  </si>
  <si>
    <t>03.09.1997</t>
  </si>
  <si>
    <t>09.12.2002</t>
  </si>
  <si>
    <t>13.08.1999</t>
  </si>
  <si>
    <t>D.O.B</t>
  </si>
  <si>
    <t>Sheetal Verma/ Vanshika Parihar</t>
  </si>
  <si>
    <t>26.02.2007/ 07.06.2003</t>
  </si>
  <si>
    <t>ISHWARIYA GANESH</t>
  </si>
  <si>
    <t>M Padhan</t>
  </si>
  <si>
    <t>Imtizulu Jamir</t>
  </si>
  <si>
    <t>Gaurav RA</t>
  </si>
  <si>
    <t xml:space="preserve">Vijay B More </t>
  </si>
  <si>
    <t>RS:X WOMEN</t>
  </si>
  <si>
    <t>MOHIT SAINI</t>
  </si>
  <si>
    <t>ISRAJ ALI</t>
  </si>
  <si>
    <t>DEELIP KUMAR</t>
  </si>
  <si>
    <t>GITESH</t>
  </si>
  <si>
    <t>BIKRAM MAHAPATRA</t>
  </si>
  <si>
    <t>AVINASH YADAV</t>
  </si>
  <si>
    <t>DEEPAK K SAINI</t>
  </si>
  <si>
    <t>SANJAY KUMAR</t>
  </si>
  <si>
    <t>KANNAN M</t>
  </si>
  <si>
    <t>PUNIT KUMAR SAHOO</t>
  </si>
  <si>
    <t>NEKI RAM</t>
  </si>
  <si>
    <t>GANESH JANGIR</t>
  </si>
  <si>
    <t>DEEPAK YADAV</t>
  </si>
  <si>
    <t>ABDUL KALAM</t>
  </si>
  <si>
    <t>VEERA V VAISHNAVI</t>
  </si>
  <si>
    <t>R ASHWINI</t>
  </si>
  <si>
    <t>ASHISH S ROY</t>
  </si>
  <si>
    <t>MAHAPRABHU</t>
  </si>
  <si>
    <t>AMIT KUMAR SHEOKAND</t>
  </si>
  <si>
    <t>NP</t>
  </si>
  <si>
    <t>Naveen Singh Rawat</t>
  </si>
  <si>
    <t>10.04.1998/01.01.1996</t>
  </si>
  <si>
    <t>PEARL COLVALCAR</t>
  </si>
  <si>
    <t>SHITAL SENDHAV</t>
  </si>
  <si>
    <t>M VIDYA</t>
  </si>
  <si>
    <t>SACHIN GANESH</t>
  </si>
  <si>
    <t>MAJJI LALITA</t>
  </si>
  <si>
    <t>02.02.1995</t>
  </si>
  <si>
    <t>NETHRA KUMANAN</t>
  </si>
  <si>
    <t>01.10.2006</t>
  </si>
  <si>
    <t>29.04.2006</t>
  </si>
  <si>
    <t>18.07.2006</t>
  </si>
  <si>
    <t>01.03.2005</t>
  </si>
  <si>
    <t>26.03.1994</t>
  </si>
  <si>
    <t>07.11.1967</t>
  </si>
  <si>
    <t>21.08.1997</t>
  </si>
  <si>
    <t>24.02.1999</t>
  </si>
  <si>
    <t>28.07.1991</t>
  </si>
  <si>
    <t>07.12.1991</t>
  </si>
  <si>
    <t>10.12.1987</t>
  </si>
  <si>
    <t>10.11.1987</t>
  </si>
  <si>
    <t>05.06.1988</t>
  </si>
  <si>
    <t>01.01.1996</t>
  </si>
  <si>
    <t>21.07.1996</t>
  </si>
  <si>
    <t>12.08.1998</t>
  </si>
  <si>
    <t>19.10.1997</t>
  </si>
  <si>
    <t>08.08.1999</t>
  </si>
  <si>
    <t>04.06.1998</t>
  </si>
  <si>
    <t>17.08.1999</t>
  </si>
  <si>
    <t>20.08.2001</t>
  </si>
  <si>
    <t>14.06.1998</t>
  </si>
  <si>
    <t>01.12.1997</t>
  </si>
  <si>
    <t>16.03.2006</t>
  </si>
  <si>
    <t>CLUB</t>
  </si>
  <si>
    <t>AYN</t>
  </si>
  <si>
    <t>INWTC MUMBAI</t>
  </si>
  <si>
    <t>EMESA</t>
  </si>
  <si>
    <t>TNSA</t>
  </si>
  <si>
    <t>02.01.1997</t>
  </si>
  <si>
    <t>CESC</t>
  </si>
  <si>
    <t>NSS BHOPAL</t>
  </si>
  <si>
    <t>INSA</t>
  </si>
  <si>
    <t>INWTC KOCHI</t>
  </si>
  <si>
    <t>RMYC</t>
  </si>
  <si>
    <t>INWTC VIZAG</t>
  </si>
  <si>
    <t>SONAL GOEL</t>
  </si>
  <si>
    <t>YCH</t>
  </si>
  <si>
    <t>INWTC GOA</t>
  </si>
  <si>
    <t>GYA</t>
  </si>
  <si>
    <t>Club</t>
  </si>
  <si>
    <t>NSS Bhopal</t>
  </si>
  <si>
    <t>49ER (MEN)</t>
  </si>
  <si>
    <t>Harshita Tomar/Shweta Shervegar</t>
  </si>
  <si>
    <t>Diophode SI/ Sakthivel S</t>
  </si>
  <si>
    <t>07.11.1996/ 25.01.1994</t>
  </si>
  <si>
    <t>SATISH YADAV/ ALANKAR SURYAWANSHI</t>
  </si>
  <si>
    <t>19.04.2002/ 13.06.2000</t>
  </si>
  <si>
    <t>PAVAN VERMA/ VISHAL THAKUR</t>
  </si>
  <si>
    <t>RAMESH/  VIRENDER SINGH</t>
  </si>
  <si>
    <t>25.07.1996 /08.06.2000</t>
  </si>
  <si>
    <t>08.05.1996/ 02.10.1995</t>
  </si>
  <si>
    <t>INWTC MUMBAI/ INSA</t>
  </si>
  <si>
    <t>RITIKA DANGI</t>
  </si>
  <si>
    <t>NEHA THAKUR</t>
  </si>
  <si>
    <t>MANU</t>
  </si>
  <si>
    <t>SIMRAN KAUR</t>
  </si>
  <si>
    <t>07.05.2005</t>
  </si>
  <si>
    <t>24.08.2006</t>
  </si>
  <si>
    <t>25.09.1995</t>
  </si>
  <si>
    <t>21.09.1995</t>
  </si>
  <si>
    <t>MWTC/ INA</t>
  </si>
  <si>
    <t>CHINMAY GOYAL</t>
  </si>
  <si>
    <t>JASKARAN SINGH</t>
  </si>
  <si>
    <t>ADITYA SANGWAN</t>
  </si>
  <si>
    <t>ADHIKESH JAGTAP</t>
  </si>
  <si>
    <t>P VINAY</t>
  </si>
  <si>
    <t>MUKESH KUMAR ELWA</t>
  </si>
  <si>
    <t>05.06.1997</t>
  </si>
  <si>
    <t>12.07.1999</t>
  </si>
  <si>
    <t>23.10.1996</t>
  </si>
  <si>
    <t>09.02.2000</t>
  </si>
  <si>
    <t>25.02.1998</t>
  </si>
  <si>
    <t>S MANEESH RAJAA</t>
  </si>
  <si>
    <t>01.03.1999</t>
  </si>
  <si>
    <t>02.03.2002/ 12.11.1990</t>
  </si>
  <si>
    <t>Prince Noble/ Manu Francis</t>
  </si>
  <si>
    <t xml:space="preserve">KC Ganpathi / Varun Thakkar                              </t>
  </si>
  <si>
    <t>Anand Thakur/ Satyam Rangad</t>
  </si>
  <si>
    <t>ALL INDIA BOARD SAILING CHAMPIONSHIP 2022 20-24 APR 22</t>
  </si>
  <si>
    <t>ALL INDIA BOARD SAILING CHAMPIONSHIP 2022 20-24 APR 2022</t>
  </si>
  <si>
    <t>SCORE</t>
  </si>
  <si>
    <t>MANASWINI MAHARANA</t>
  </si>
  <si>
    <t>OYA</t>
  </si>
  <si>
    <t>20.05.1994</t>
  </si>
  <si>
    <t>KATYA COELHO</t>
  </si>
  <si>
    <t>D SEKHAR RAO</t>
  </si>
  <si>
    <t>YAI MULTICLASS CHAMPIONSHIP 2022 08-15 MAY 22</t>
  </si>
  <si>
    <t>YAI MULTICLASS CHAMNPIONSHIP 2022 08-15 MAY 22</t>
  </si>
  <si>
    <t>PRASHANT KUMAR</t>
  </si>
  <si>
    <t>HARI SHANKAR K</t>
  </si>
  <si>
    <t>M PADHAN</t>
  </si>
  <si>
    <t>IQ FOIL- MEN</t>
  </si>
  <si>
    <t>IQ FOIL- WOMEN</t>
  </si>
  <si>
    <t>NACRA 17</t>
  </si>
  <si>
    <t>PRAVEEN PRABHAKAR/ JAYALAKSHMI</t>
  </si>
  <si>
    <t>EKTA YADAV/ KARTIK B</t>
  </si>
  <si>
    <t>YAI MULTI CLASS CHAMPIONSHIP 2022 08-15 MAY 22</t>
  </si>
  <si>
    <t>VISHAL/ AJAY RAJ</t>
  </si>
  <si>
    <t>AMIT/ NEERAJ</t>
  </si>
  <si>
    <t>470, 49er and NACRA 17 SR OPEN CHAMPIONSHIP 2022 20-24 MAY 22</t>
  </si>
  <si>
    <t>NSS/ AYN</t>
  </si>
  <si>
    <t>INWTC (MBI)/ TNSA</t>
  </si>
  <si>
    <t xml:space="preserve">VISHAL SINGH/ SAKTHIVEL </t>
  </si>
  <si>
    <t>08.06.2000/ 25.01.1994</t>
  </si>
  <si>
    <t>DAYNE COELHO</t>
  </si>
  <si>
    <t xml:space="preserve">Dayne Coelho </t>
  </si>
  <si>
    <t xml:space="preserve">08.06.2000/ 15.02.2001 </t>
  </si>
  <si>
    <t>27.07.1999/ 13.02.1996</t>
  </si>
  <si>
    <t>NOT MEMBER</t>
  </si>
  <si>
    <t>29.12.1998</t>
  </si>
  <si>
    <t>01.07.1993</t>
  </si>
  <si>
    <t>22.10.1995/ 30.12.1993</t>
  </si>
  <si>
    <t>VIR MENON</t>
  </si>
  <si>
    <t>15.07.1997</t>
  </si>
  <si>
    <t>SANDEEP KUMAWAT</t>
  </si>
  <si>
    <t>08.09.1997</t>
  </si>
  <si>
    <t>ANKUR KUMAR</t>
  </si>
  <si>
    <t>24.04.1998</t>
  </si>
  <si>
    <t>JITENDER</t>
  </si>
  <si>
    <t>04.06.1995</t>
  </si>
  <si>
    <t>30.04.2003</t>
  </si>
  <si>
    <t>R KEERTHI</t>
  </si>
  <si>
    <t>02.04.2005</t>
  </si>
  <si>
    <t>VATSALA NAUTIYAL</t>
  </si>
  <si>
    <t>23.05.2005</t>
  </si>
  <si>
    <t>SSC</t>
  </si>
  <si>
    <t>01.10.1995</t>
  </si>
  <si>
    <t>AYUSHI TEWARI</t>
  </si>
  <si>
    <t>31.12.1997</t>
  </si>
  <si>
    <t xml:space="preserve"> 04.12.1994/19.10.1999</t>
  </si>
  <si>
    <t>29.11.2005</t>
  </si>
  <si>
    <t>N VAMSHI</t>
  </si>
  <si>
    <t>02.02.2004</t>
  </si>
  <si>
    <t>11.09.2001</t>
  </si>
  <si>
    <t>PRASAD KORDE</t>
  </si>
  <si>
    <t>21.08.1993</t>
  </si>
  <si>
    <t>MANDEEP</t>
  </si>
  <si>
    <t>17.03.2003</t>
  </si>
  <si>
    <t>36TH HYDERABAD SAILING WEEK  22 (03-09 JUL 22)</t>
  </si>
  <si>
    <t>ASHWINI BHARADWAJ</t>
  </si>
  <si>
    <t>INWTC MBI</t>
  </si>
  <si>
    <t>NO. OF ENTRIES (N)</t>
  </si>
  <si>
    <t>POS. IN REGATTA (P)</t>
  </si>
  <si>
    <t>TIME ADJUSTMENT FACTOR (T)</t>
  </si>
  <si>
    <t>YAI MULTICLASS REGATTA 2022 MDL (8-15 MAY 22)</t>
  </si>
  <si>
    <t>YAI MULTICLASS CHAMPIONSHIP 2022 (IN MDL) 08-15 MAY 22</t>
  </si>
  <si>
    <t>YAI MULTICLASS CHAMPIONSHIP (IN MDL) 2022 08-15 MAY 22</t>
  </si>
  <si>
    <t>YAI MULTICLASS CHAMNPIONSHIP (IN MDL) 2022 08-15 MAY 22</t>
  </si>
  <si>
    <t>YAI MULTICLASS CHAMNPIONSHIP 2022 IN MDL 08-15 MAY 22</t>
  </si>
  <si>
    <t>NEW TEAM</t>
  </si>
  <si>
    <t>IMTIZULU</t>
  </si>
  <si>
    <t>VIJAY B MORE</t>
  </si>
  <si>
    <t>SAURABH KUMAR</t>
  </si>
  <si>
    <t>01.02.1999</t>
  </si>
  <si>
    <t>SCORE R/OFF</t>
  </si>
  <si>
    <t>PAVAN VERMA / VIRENDER SINGH</t>
  </si>
  <si>
    <t>RAMESH KUMAR / VISHAL THAKUR</t>
  </si>
  <si>
    <t>25.07.1996 /  02.10.1995</t>
  </si>
  <si>
    <t>08.05.1996/ 08.06.2000</t>
  </si>
  <si>
    <t>LT CDR AMAN MOHAN VYAS / AASTHA SENAPATI</t>
  </si>
  <si>
    <t>21.06.1994/15.09.2003</t>
  </si>
  <si>
    <t>INWTC (MBI)</t>
  </si>
  <si>
    <t>DOIPHODE SI/RAMYA SARAVANAN</t>
  </si>
  <si>
    <t>07.11.1996/29.09.2000</t>
  </si>
  <si>
    <t>18.01.1982/12.11.1990</t>
  </si>
  <si>
    <t>INWTC(MBI)</t>
  </si>
  <si>
    <t>0</t>
  </si>
  <si>
    <t>14.10.1978</t>
  </si>
  <si>
    <t>YAI SENIOR NATIONALS 2022 (13-19 NOV 22)</t>
  </si>
  <si>
    <t>YAI SENIOR NATIONALS 2022 (13 NOV - 19 NOV 22)</t>
  </si>
  <si>
    <t>02.03.2002/26.02.2007</t>
  </si>
  <si>
    <t>Capt Sonal Goel/Capt Manu</t>
  </si>
  <si>
    <t>26.03.1994/25.09.1995</t>
  </si>
  <si>
    <t>JEROME KUMAR S</t>
  </si>
  <si>
    <t>BINOOB M / AJAY RAJ SINGH</t>
  </si>
  <si>
    <t>VISHU M / BHARATH SAMBATH</t>
  </si>
  <si>
    <t>22/08.2000/26.11.2003</t>
  </si>
  <si>
    <t>MANGALI KOTESWARA RAO</t>
  </si>
  <si>
    <t>22.06.2000</t>
  </si>
  <si>
    <t>16</t>
  </si>
  <si>
    <t>GOVIND BAIRAGI</t>
  </si>
  <si>
    <t>08.08.2001</t>
  </si>
  <si>
    <t>MAHESH KUMAR BIJARNIYA</t>
  </si>
  <si>
    <t>10.08.1998</t>
  </si>
  <si>
    <t>INWTC(KOC)</t>
  </si>
  <si>
    <t>DEEPAK KUMAR</t>
  </si>
  <si>
    <t>INWTC(V)</t>
  </si>
  <si>
    <t>01.06.2003</t>
  </si>
  <si>
    <t>RITHIK DHALIWAL</t>
  </si>
  <si>
    <t>15.03.2002</t>
  </si>
  <si>
    <t>PRIYANSHU SAHOO</t>
  </si>
  <si>
    <t>PAWAN CHOUHAN</t>
  </si>
  <si>
    <t>24.12.2002</t>
  </si>
  <si>
    <t>ADITYA BHATT</t>
  </si>
  <si>
    <t>NDA</t>
  </si>
  <si>
    <t>14.01.2003</t>
  </si>
  <si>
    <t>ISHAN SOLANKI</t>
  </si>
  <si>
    <t>01.10.2002</t>
  </si>
  <si>
    <t>SHARAD NEGI</t>
  </si>
  <si>
    <t>12.08.2003</t>
  </si>
  <si>
    <t>AKASH BHADAURIYA</t>
  </si>
  <si>
    <t>470 (MIXED)</t>
  </si>
  <si>
    <t>SCORE  R/OFF</t>
  </si>
  <si>
    <t>SCORE    R/OFF</t>
  </si>
  <si>
    <t>UMA CHOUHAN</t>
  </si>
  <si>
    <t>RK SHARMA</t>
  </si>
  <si>
    <t>08.06.2004/  30.06.1994</t>
  </si>
  <si>
    <t>KONGARA PREETI</t>
  </si>
  <si>
    <t>SUDHANSHU SHEKHAR</t>
  </si>
  <si>
    <t>01.09.2004/ 08.12.1995</t>
  </si>
  <si>
    <t>RAMYA SARAVANAN</t>
  </si>
  <si>
    <t>CHS REDDY</t>
  </si>
  <si>
    <t>29.09.2000/ 02.08.1993</t>
  </si>
  <si>
    <t xml:space="preserve"> PARANDI RAVALI</t>
  </si>
  <si>
    <t>MAHENDRA MATWA</t>
  </si>
  <si>
    <t>01.03.2006/ 08.09.1995</t>
  </si>
  <si>
    <t>SHRADDHA VERMA</t>
  </si>
  <si>
    <t>DHARANI LAVETI</t>
  </si>
  <si>
    <t>AKSHAY R KULAT</t>
  </si>
  <si>
    <t>12.03.2005/ 25.06.1998</t>
  </si>
  <si>
    <t>NAINCY RAI</t>
  </si>
  <si>
    <t>POWNRAJ M</t>
  </si>
  <si>
    <t>07.01.2005/ 17.05.1995</t>
  </si>
  <si>
    <t>CH LAKSHMI</t>
  </si>
  <si>
    <t>JAIDEEP DALAL</t>
  </si>
  <si>
    <t>10.07.2004/ 22.11.1998</t>
  </si>
  <si>
    <t>ANMOL BADYAL</t>
  </si>
  <si>
    <t>JASPAL SINGH</t>
  </si>
  <si>
    <t>HIMALI LAXMAN LAMBTURE</t>
  </si>
  <si>
    <t>PRADEEP THAKUR</t>
  </si>
  <si>
    <t xml:space="preserve">14.12.2000/ 02.03.2003 </t>
  </si>
  <si>
    <t>PARANDI RAVALI</t>
  </si>
  <si>
    <t>01.03.2006/ 10.07.2001</t>
  </si>
  <si>
    <t>LOKESH SAINI</t>
  </si>
  <si>
    <t>VANSHIKA SINGH PARIHAR</t>
  </si>
  <si>
    <t>26.04.2003/ 30.06.1994</t>
  </si>
  <si>
    <t>08.06.2004/ 02.08.1993</t>
  </si>
  <si>
    <t>SHUBHAM PATEL</t>
  </si>
  <si>
    <t xml:space="preserve">07.01.2005/  11.06.1993  </t>
  </si>
  <si>
    <t xml:space="preserve">12.12.1994/  07.06.2003 </t>
  </si>
  <si>
    <t>08.11.2002/ 15.02.2001</t>
  </si>
  <si>
    <t>new team</t>
  </si>
  <si>
    <t>Harshita Tomar/Sheetal Verma</t>
  </si>
  <si>
    <t>SAIL INDIA 2023 (24-31 JAN 23)</t>
  </si>
  <si>
    <t>SIKHANSHU SINGH</t>
  </si>
  <si>
    <t>AKSHAY VINCENT C</t>
  </si>
  <si>
    <t>TSC</t>
  </si>
  <si>
    <t>10.05.2005</t>
  </si>
  <si>
    <t>JESIN ALEX</t>
  </si>
  <si>
    <t>MWTC/SHIVAJI</t>
  </si>
  <si>
    <t>17.09.1997</t>
  </si>
  <si>
    <t>KARTIKEY AGARWAL</t>
  </si>
  <si>
    <t>13.11.1997</t>
  </si>
  <si>
    <t>SAIL INDIA 23 (24-31 JAN 23)</t>
  </si>
  <si>
    <t>ABHINAY YADAV</t>
  </si>
  <si>
    <t>NON MEMBER</t>
  </si>
  <si>
    <t>SUKHDEEP SINGH</t>
  </si>
  <si>
    <t>14.01.2000</t>
  </si>
  <si>
    <t>PRERNA KUMARI</t>
  </si>
  <si>
    <t>WTC/SHIVAJI</t>
  </si>
  <si>
    <t>14.04.1995</t>
  </si>
  <si>
    <t>THANUJA KAMESHWAR</t>
  </si>
  <si>
    <t>24.07.2007 / 01.02.1997</t>
  </si>
  <si>
    <t>CAPT ADITYA SANGWAN</t>
  </si>
  <si>
    <t>YAI MULTICLASS CHAMNPIONSHIP MDL 2022 08-15 MAY 22</t>
  </si>
  <si>
    <t>VIDYANSHI MISHRA</t>
  </si>
  <si>
    <t>10.07.2005</t>
  </si>
  <si>
    <t>BRIJRAJ VERMA/SWETA</t>
  </si>
  <si>
    <t>RACHIT SINGH</t>
  </si>
  <si>
    <t>NDA SAILING SCHOOL</t>
  </si>
  <si>
    <t xml:space="preserve">YAI NATIONAL CHAMPIONSHIP 2023 (07-13 FEB 23) </t>
  </si>
  <si>
    <t xml:space="preserve">YAI SAILING CHAMPIONSHIP 2023 (07-13 FEB 23) </t>
  </si>
  <si>
    <t>Nationals Score+ Best Two (out of Three)</t>
  </si>
  <si>
    <t>YAI CHAMPIONSHIP 2023 (07-13 FEB 23)</t>
  </si>
  <si>
    <t>YAI CHAMPIONSHIP 2023 (07-13 FEB 23 )</t>
  </si>
  <si>
    <t>Nationals 22 Score+ Best Two (out of Three)</t>
  </si>
  <si>
    <t>Nationals  Score+ Best Two (out of Three)</t>
  </si>
  <si>
    <t>9</t>
  </si>
  <si>
    <t xml:space="preserve">YAI CHAMPIONSHIP 2023  (07-13 FEB 23) </t>
  </si>
  <si>
    <t xml:space="preserve">YAI CHAMPIONSHIP 2023 (07-13 FEB 23) </t>
  </si>
  <si>
    <t>(AG TRIALS 2) SAIL INDIA 2023 (24-31 JAN 23)</t>
  </si>
  <si>
    <t>(AG TRIALS 3) YAI CHAMPIONSHIP 2023  (07-13 FEB 23)</t>
  </si>
  <si>
    <t>CHITRESH TATHA</t>
  </si>
  <si>
    <t>30.10.2001</t>
  </si>
  <si>
    <t>HRIDIN NK</t>
  </si>
  <si>
    <t>04.05.2000</t>
  </si>
  <si>
    <t xml:space="preserve">FORMULA KITE </t>
  </si>
  <si>
    <t>SAIL GOA 2023 (19-25 APR 23)</t>
  </si>
  <si>
    <t>Nationals 21 Score+ Best Two (out of Rest</t>
  </si>
  <si>
    <t>SAIL GOA 2023 (19 -25 MAY 23)</t>
  </si>
  <si>
    <t>SAIL GOA 2023 (19 - 25 APR 23)</t>
  </si>
  <si>
    <t>ANAND SINGH</t>
  </si>
  <si>
    <t xml:space="preserve">Nationals Score+ Best Two </t>
  </si>
  <si>
    <t xml:space="preserve">NATIONALS 21 + BEST TWO </t>
  </si>
  <si>
    <t>NATIONAL 21 POINTS + BEST TWO</t>
  </si>
  <si>
    <t xml:space="preserve">NATIONAL 21 + BEST TWO </t>
  </si>
  <si>
    <t xml:space="preserve">Nationals 21 Score+ Best Two </t>
  </si>
  <si>
    <t>ALL INDIA WINDSURFING &amp; KITEBOARDING CHAMPIONSHIP 2023 (11-14 MAY 23), CHENNAI</t>
  </si>
  <si>
    <t>37TH HYDERABAD SAILING WEEK 2023 (03-09 JUL 23)</t>
  </si>
  <si>
    <t>4</t>
  </si>
  <si>
    <t>37TH HYDERABAD SAILING WEEK  22 (03-09 JUL 23)</t>
  </si>
  <si>
    <t>RAMMILAN YADAV</t>
  </si>
  <si>
    <t>RAJESH PANDIAN P</t>
  </si>
  <si>
    <t>NANHE RAJA BUNDELA</t>
  </si>
  <si>
    <t>BALAGURU G</t>
  </si>
  <si>
    <t>KONTHOUJAM KARNAJIT</t>
  </si>
  <si>
    <t>HARSH TIWARI</t>
  </si>
  <si>
    <t>SHETPALLY SRUJAN KUMAR</t>
  </si>
  <si>
    <t>YAI SENIOR NATIONALS 2023 (20-26 SEP 23)</t>
  </si>
  <si>
    <t>NP - ASIAN GAMES</t>
  </si>
  <si>
    <t>JEYAPRAKASH G</t>
  </si>
  <si>
    <t>JAGSEER SINGH</t>
  </si>
  <si>
    <t>KALAIMUTHU C</t>
  </si>
  <si>
    <t>MAJ BALBEER KUMAR SARAN</t>
  </si>
  <si>
    <t>SHANKAR</t>
  </si>
  <si>
    <t>LT AMAN KUMAR</t>
  </si>
  <si>
    <t>CAPT VIVEK KUMAR SINGH</t>
  </si>
  <si>
    <t>AJAY DINKAR KADAM</t>
  </si>
  <si>
    <t>CAPT MANIKANT MAHTO</t>
  </si>
  <si>
    <t>KRISHNA YADAV</t>
  </si>
  <si>
    <t>MWTC/INA</t>
  </si>
  <si>
    <t>ANUJ KUMAR</t>
  </si>
  <si>
    <t>LT VAIBHAV BHOSALE</t>
  </si>
  <si>
    <t>SACHIN KUMAR</t>
  </si>
  <si>
    <t>PRITHVI SINGH SHEKHAWAT</t>
  </si>
  <si>
    <t>01.02.1997</t>
  </si>
  <si>
    <t>15.06.2001</t>
  </si>
  <si>
    <t>02.03.2001</t>
  </si>
  <si>
    <t>02.03.2003</t>
  </si>
  <si>
    <t>03.02.2003</t>
  </si>
  <si>
    <t>25.02.1985</t>
  </si>
  <si>
    <t>31.07.1997</t>
  </si>
  <si>
    <t>07.06.2001</t>
  </si>
  <si>
    <t>04.11.1992</t>
  </si>
  <si>
    <t>13.06.1991</t>
  </si>
  <si>
    <t>17.10.1998</t>
  </si>
  <si>
    <t>19.06.2004</t>
  </si>
  <si>
    <t>09.02.1998</t>
  </si>
  <si>
    <t>12.02.2000</t>
  </si>
  <si>
    <t>15.01.1997</t>
  </si>
  <si>
    <t>03.05.1982</t>
  </si>
  <si>
    <t>03.02.2004</t>
  </si>
  <si>
    <t>23.12.1999</t>
  </si>
  <si>
    <t>03.02.1999</t>
  </si>
  <si>
    <t>02.11.2000</t>
  </si>
  <si>
    <t>02.06.2005</t>
  </si>
  <si>
    <t>05.03.2003</t>
  </si>
  <si>
    <t>11.03.2001</t>
  </si>
  <si>
    <t>CDR HARMEET KAUR</t>
  </si>
  <si>
    <t>NP 5 ASIAN GAMES</t>
  </si>
  <si>
    <t>NP-01 ASIAN GAMES</t>
  </si>
  <si>
    <t>Ved Prakash Pathak</t>
  </si>
  <si>
    <t>SK NEYAJ ALI</t>
  </si>
  <si>
    <t>07.01.2001</t>
  </si>
  <si>
    <t>10.07.2001</t>
  </si>
  <si>
    <t>NIKHAMONI BORA</t>
  </si>
  <si>
    <t>DOS&amp;YWA</t>
  </si>
  <si>
    <t>06.04.2001</t>
  </si>
  <si>
    <t>24.07.2007 / 22.11.1998</t>
  </si>
  <si>
    <t>VEERA VAMSHAM VAISHNAVI</t>
  </si>
  <si>
    <t>S BHARATH</t>
  </si>
  <si>
    <t xml:space="preserve">01.10.2006 / 30.03.2008 </t>
  </si>
  <si>
    <t>PRAVEEN PRABHAKAR / NEERAJ</t>
  </si>
  <si>
    <t>VISHNU M / KARTHIK B</t>
  </si>
  <si>
    <t>04.12.1994 / 13.02.1996</t>
  </si>
  <si>
    <t>22.08.2000 / 30.12.1993</t>
  </si>
  <si>
    <t>YAI SR NATIONALS 2023 (20-26 SEP 23)</t>
  </si>
  <si>
    <t>1</t>
  </si>
  <si>
    <t>BRIJRAJ VERMA / VISHAKA SANJAY PAWAR</t>
  </si>
  <si>
    <t>JASPAL SINGH / SIMRAN NILESH GURAV</t>
  </si>
  <si>
    <t>18.01.1982 / 29.05.2003</t>
  </si>
  <si>
    <t>12.12.1994 / 28.11.2004</t>
  </si>
  <si>
    <t>EMESA/NSS BHOPAL</t>
  </si>
  <si>
    <t>ILCA 7</t>
  </si>
  <si>
    <t>3/8  RACES</t>
  </si>
  <si>
    <t>3/8 RACES</t>
  </si>
  <si>
    <t>1/8 RACES</t>
  </si>
  <si>
    <t>2/8 RACES</t>
  </si>
  <si>
    <t>0/8 RACES</t>
  </si>
  <si>
    <t>1/9 RACES</t>
  </si>
  <si>
    <t>2/7 RACES</t>
  </si>
  <si>
    <t>ILCA 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</si>
</sst>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_(&quot;$&quot;* #,##0.00_);_(&quot;$&quot;* \(#,##0.00\);_(&quot;$&quot;* &quot;-&quot;??_);_(@_)"/>
  </numFmts>
  <fonts count="37">
    <font>
      <sz val="11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u/>
      <sz val="11"/>
      <name val="Calibri"/>
      <family val="2"/>
      <scheme val="minor"/>
    </font>
    <font>
      <b/>
      <sz val="11"/>
      <name val="Calibri"/>
      <family val="2"/>
      <scheme val="minor"/>
    </font>
    <font>
      <b/>
      <u/>
      <sz val="12"/>
      <name val="Arial"/>
      <family val="2"/>
    </font>
    <font>
      <sz val="12"/>
      <name val="Arial"/>
      <family val="2"/>
    </font>
    <font>
      <b/>
      <sz val="11"/>
      <color theme="1"/>
      <name val="Calibri"/>
      <family val="2"/>
      <scheme val="minor"/>
    </font>
    <font>
      <b/>
      <u/>
      <sz val="16"/>
      <name val="Calibri"/>
      <family val="2"/>
      <scheme val="minor"/>
    </font>
    <font>
      <b/>
      <u/>
      <sz val="16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u/>
      <sz val="12"/>
      <color theme="1"/>
      <name val="Arial"/>
      <family val="2"/>
    </font>
    <font>
      <b/>
      <u/>
      <sz val="16"/>
      <name val="Arial"/>
      <family val="2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b/>
      <u/>
      <sz val="12"/>
      <name val="Calibri"/>
      <family val="2"/>
      <scheme val="minor"/>
    </font>
    <font>
      <b/>
      <u/>
      <sz val="14"/>
      <name val="Arial"/>
      <family val="2"/>
    </font>
    <font>
      <b/>
      <sz val="12"/>
      <color indexed="81"/>
      <name val="Tahoma"/>
      <family val="2"/>
    </font>
    <font>
      <b/>
      <sz val="14"/>
      <color indexed="81"/>
      <name val="Tahoma"/>
      <family val="2"/>
    </font>
    <font>
      <b/>
      <sz val="16"/>
      <color indexed="81"/>
      <name val="Tahoma"/>
      <family val="2"/>
    </font>
    <font>
      <b/>
      <u/>
      <sz val="18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u/>
      <sz val="14"/>
      <name val="Calibri"/>
      <family val="2"/>
      <scheme val="minor"/>
    </font>
    <font>
      <sz val="12"/>
      <name val="Calibri"/>
      <family val="2"/>
      <scheme val="minor"/>
    </font>
    <font>
      <b/>
      <sz val="11"/>
      <color indexed="81"/>
      <name val="Tahoma"/>
      <family val="2"/>
    </font>
    <font>
      <sz val="11"/>
      <name val="Arial"/>
      <family val="2"/>
    </font>
    <font>
      <b/>
      <u/>
      <sz val="11"/>
      <name val="Arial"/>
      <family val="2"/>
    </font>
    <font>
      <sz val="12"/>
      <color rgb="FF000000"/>
      <name val="Arial"/>
      <family val="2"/>
    </font>
    <font>
      <sz val="11"/>
      <color rgb="FFFF0000"/>
      <name val="Arial"/>
      <family val="2"/>
    </font>
    <font>
      <b/>
      <sz val="11"/>
      <name val="Arial"/>
      <family val="2"/>
    </font>
    <font>
      <b/>
      <sz val="18"/>
      <color indexed="81"/>
      <name val="Tahoma"/>
      <family val="2"/>
    </font>
    <font>
      <b/>
      <u/>
      <sz val="22"/>
      <name val="Calibri"/>
      <family val="2"/>
      <scheme val="minor"/>
    </font>
    <font>
      <b/>
      <sz val="14"/>
      <color indexed="81"/>
      <name val="Calibri"/>
      <family val="2"/>
      <scheme val="minor"/>
    </font>
    <font>
      <sz val="12"/>
      <name val="Callibri"/>
    </font>
    <font>
      <sz val="12"/>
      <color theme="1"/>
      <name val="Callibri"/>
    </font>
    <font>
      <sz val="12"/>
      <color rgb="FFFF0000"/>
      <name val="Callibri"/>
    </font>
  </fonts>
  <fills count="7">
    <fill>
      <patternFill patternType="none"/>
    </fill>
    <fill>
      <patternFill patternType="gray125"/>
    </fill>
    <fill>
      <patternFill patternType="solid">
        <fgColor theme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0" tint="-0.14999847407452621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2">
    <xf numFmtId="0" fontId="0" fillId="0" borderId="0"/>
    <xf numFmtId="164" fontId="10" fillId="0" borderId="0" applyFont="0" applyFill="0" applyBorder="0" applyAlignment="0" applyProtection="0"/>
  </cellStyleXfs>
  <cellXfs count="258">
    <xf numFmtId="0" fontId="0" fillId="0" borderId="0" xfId="0"/>
    <xf numFmtId="0" fontId="0" fillId="0" borderId="1" xfId="0" applyNumberFormat="1" applyBorder="1" applyAlignment="1">
      <alignment horizontal="center"/>
    </xf>
    <xf numFmtId="49" fontId="2" fillId="0" borderId="1" xfId="0" applyNumberFormat="1" applyFont="1" applyBorder="1" applyAlignment="1">
      <alignment horizontal="center" vertical="center"/>
    </xf>
    <xf numFmtId="0" fontId="2" fillId="2" borderId="1" xfId="0" applyNumberFormat="1" applyFont="1" applyFill="1" applyBorder="1" applyAlignment="1">
      <alignment horizontal="center" vertical="center"/>
    </xf>
    <xf numFmtId="0" fontId="0" fillId="0" borderId="1" xfId="0" applyNumberFormat="1" applyBorder="1" applyAlignment="1">
      <alignment horizontal="center" vertical="center"/>
    </xf>
    <xf numFmtId="0" fontId="2" fillId="2" borderId="0" xfId="0" applyNumberFormat="1" applyFont="1" applyFill="1" applyAlignment="1">
      <alignment horizontal="center" vertical="center"/>
    </xf>
    <xf numFmtId="49" fontId="2" fillId="3" borderId="1" xfId="0" applyNumberFormat="1" applyFont="1" applyFill="1" applyBorder="1" applyAlignment="1">
      <alignment horizontal="center" vertical="center"/>
    </xf>
    <xf numFmtId="0" fontId="2" fillId="2" borderId="1" xfId="0" quotePrefix="1" applyNumberFormat="1" applyFont="1" applyFill="1" applyBorder="1" applyAlignment="1">
      <alignment horizontal="center" vertical="center"/>
    </xf>
    <xf numFmtId="0" fontId="11" fillId="0" borderId="1" xfId="0" applyNumberFormat="1" applyFont="1" applyBorder="1" applyAlignment="1">
      <alignment horizontal="center" vertical="center"/>
    </xf>
    <xf numFmtId="0" fontId="3" fillId="0" borderId="2" xfId="0" applyNumberFormat="1" applyFont="1" applyBorder="1" applyAlignment="1"/>
    <xf numFmtId="0" fontId="0" fillId="0" borderId="0" xfId="0" applyNumberFormat="1"/>
    <xf numFmtId="0" fontId="2" fillId="0" borderId="1" xfId="0" applyNumberFormat="1" applyFont="1" applyBorder="1" applyAlignment="1">
      <alignment vertical="center"/>
    </xf>
    <xf numFmtId="0" fontId="2" fillId="0" borderId="1" xfId="0" applyNumberFormat="1" applyFont="1" applyBorder="1" applyAlignment="1">
      <alignment horizontal="center" vertical="center"/>
    </xf>
    <xf numFmtId="0" fontId="2" fillId="3" borderId="1" xfId="0" applyNumberFormat="1" applyFont="1" applyFill="1" applyBorder="1" applyAlignment="1">
      <alignment horizontal="center" vertical="center"/>
    </xf>
    <xf numFmtId="0" fontId="0" fillId="0" borderId="1" xfId="0" applyNumberFormat="1" applyBorder="1"/>
    <xf numFmtId="0" fontId="0" fillId="0" borderId="0" xfId="0" applyNumberFormat="1" applyAlignment="1">
      <alignment horizontal="center"/>
    </xf>
    <xf numFmtId="0" fontId="0" fillId="0" borderId="0" xfId="0" applyNumberFormat="1" applyAlignment="1">
      <alignment vertical="center"/>
    </xf>
    <xf numFmtId="0" fontId="0" fillId="0" borderId="0" xfId="0" applyNumberFormat="1" applyAlignment="1">
      <alignment horizontal="center" vertical="center"/>
    </xf>
    <xf numFmtId="0" fontId="2" fillId="0" borderId="0" xfId="0" applyNumberFormat="1" applyFont="1"/>
    <xf numFmtId="0" fontId="4" fillId="2" borderId="1" xfId="0" applyNumberFormat="1" applyFont="1" applyFill="1" applyBorder="1" applyAlignment="1">
      <alignment horizontal="center" vertical="center" wrapText="1"/>
    </xf>
    <xf numFmtId="0" fontId="2" fillId="0" borderId="1" xfId="0" applyNumberFormat="1" applyFont="1" applyBorder="1"/>
    <xf numFmtId="0" fontId="2" fillId="0" borderId="0" xfId="0" applyNumberFormat="1" applyFont="1" applyAlignment="1">
      <alignment horizontal="center" vertical="center"/>
    </xf>
    <xf numFmtId="0" fontId="1" fillId="0" borderId="1" xfId="0" applyNumberFormat="1" applyFont="1" applyBorder="1" applyAlignment="1">
      <alignment horizontal="center" vertical="center"/>
    </xf>
    <xf numFmtId="0" fontId="0" fillId="0" borderId="1" xfId="0" applyNumberFormat="1" applyBorder="1" applyAlignment="1">
      <alignment vertical="center"/>
    </xf>
    <xf numFmtId="0" fontId="0" fillId="0" borderId="1" xfId="0" applyNumberFormat="1" applyBorder="1" applyAlignment="1">
      <alignment horizontal="center" vertical="center" wrapText="1"/>
    </xf>
    <xf numFmtId="0" fontId="2" fillId="0" borderId="1" xfId="0" quotePrefix="1" applyNumberFormat="1" applyFont="1" applyBorder="1" applyAlignment="1">
      <alignment horizontal="center"/>
    </xf>
    <xf numFmtId="0" fontId="0" fillId="3" borderId="1" xfId="0" applyNumberFormat="1" applyFill="1" applyBorder="1" applyAlignment="1">
      <alignment horizontal="center" vertical="center"/>
    </xf>
    <xf numFmtId="0" fontId="0" fillId="3" borderId="0" xfId="0" applyNumberFormat="1" applyFill="1" applyAlignment="1">
      <alignment horizontal="center" vertical="center"/>
    </xf>
    <xf numFmtId="49" fontId="0" fillId="0" borderId="0" xfId="0" applyNumberFormat="1" applyAlignment="1">
      <alignment horizontal="center" vertical="center"/>
    </xf>
    <xf numFmtId="0" fontId="0" fillId="0" borderId="0" xfId="0" applyNumberFormat="1" applyFont="1" applyAlignment="1">
      <alignment vertical="center"/>
    </xf>
    <xf numFmtId="0" fontId="0" fillId="0" borderId="0" xfId="0" applyNumberFormat="1" applyFont="1" applyAlignment="1">
      <alignment horizontal="center" vertical="center"/>
    </xf>
    <xf numFmtId="0" fontId="0" fillId="0" borderId="0" xfId="0" applyNumberFormat="1" applyFont="1" applyAlignment="1">
      <alignment vertical="center" wrapText="1"/>
    </xf>
    <xf numFmtId="0" fontId="7" fillId="0" borderId="0" xfId="0" applyNumberFormat="1" applyFont="1" applyAlignment="1">
      <alignment vertical="center"/>
    </xf>
    <xf numFmtId="0" fontId="7" fillId="0" borderId="1" xfId="0" applyNumberFormat="1" applyFont="1" applyBorder="1" applyAlignment="1">
      <alignment horizontal="center" vertical="center"/>
    </xf>
    <xf numFmtId="0" fontId="0" fillId="2" borderId="1" xfId="0" quotePrefix="1" applyNumberFormat="1" applyFont="1" applyFill="1" applyBorder="1" applyAlignment="1">
      <alignment horizontal="center" vertical="center"/>
    </xf>
    <xf numFmtId="0" fontId="3" fillId="0" borderId="2" xfId="0" applyNumberFormat="1" applyFont="1" applyBorder="1" applyAlignment="1">
      <alignment vertical="center"/>
    </xf>
    <xf numFmtId="0" fontId="3" fillId="0" borderId="2" xfId="0" applyNumberFormat="1" applyFont="1" applyBorder="1" applyAlignment="1">
      <alignment horizontal="center" vertical="center"/>
    </xf>
    <xf numFmtId="0" fontId="0" fillId="0" borderId="0" xfId="0" applyNumberFormat="1" applyFont="1" applyAlignment="1">
      <alignment horizontal="left" vertical="center"/>
    </xf>
    <xf numFmtId="0" fontId="2" fillId="0" borderId="0" xfId="0" applyNumberFormat="1" applyFont="1" applyAlignment="1">
      <alignment vertical="center"/>
    </xf>
    <xf numFmtId="0" fontId="0" fillId="0" borderId="1" xfId="0" applyNumberFormat="1" applyFont="1" applyBorder="1" applyAlignment="1">
      <alignment horizontal="center" vertical="center"/>
    </xf>
    <xf numFmtId="0" fontId="3" fillId="0" borderId="2" xfId="0" applyNumberFormat="1" applyFont="1" applyBorder="1" applyAlignment="1">
      <alignment horizontal="center"/>
    </xf>
    <xf numFmtId="0" fontId="2" fillId="0" borderId="1" xfId="0" quotePrefix="1" applyNumberFormat="1" applyFont="1" applyBorder="1" applyAlignment="1">
      <alignment horizontal="center" vertical="center"/>
    </xf>
    <xf numFmtId="0" fontId="2" fillId="3" borderId="1" xfId="0" applyNumberFormat="1" applyFont="1" applyFill="1" applyBorder="1" applyAlignment="1">
      <alignment horizontal="center" vertical="center" wrapText="1"/>
    </xf>
    <xf numFmtId="0" fontId="2" fillId="3" borderId="1" xfId="0" quotePrefix="1" applyNumberFormat="1" applyFont="1" applyFill="1" applyBorder="1" applyAlignment="1">
      <alignment horizontal="center" vertical="center"/>
    </xf>
    <xf numFmtId="49" fontId="2" fillId="3" borderId="1" xfId="0" applyNumberFormat="1" applyFont="1" applyFill="1" applyBorder="1" applyAlignment="1">
      <alignment horizontal="center" vertical="center" wrapText="1"/>
    </xf>
    <xf numFmtId="0" fontId="2" fillId="2" borderId="0" xfId="0" applyNumberFormat="1" applyFont="1" applyFill="1" applyAlignment="1">
      <alignment horizontal="center"/>
    </xf>
    <xf numFmtId="49" fontId="2" fillId="0" borderId="0" xfId="0" applyNumberFormat="1" applyFont="1" applyAlignment="1">
      <alignment horizontal="center"/>
    </xf>
    <xf numFmtId="0" fontId="0" fillId="2" borderId="1" xfId="0" applyNumberFormat="1" applyFill="1" applyBorder="1" applyAlignment="1">
      <alignment horizontal="center" vertical="center"/>
    </xf>
    <xf numFmtId="0" fontId="9" fillId="0" borderId="2" xfId="0" applyNumberFormat="1" applyFont="1" applyBorder="1" applyAlignment="1">
      <alignment horizontal="center" vertical="center"/>
    </xf>
    <xf numFmtId="49" fontId="4" fillId="2" borderId="1" xfId="0" applyNumberFormat="1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/>
    </xf>
    <xf numFmtId="0" fontId="0" fillId="3" borderId="0" xfId="0" applyNumberFormat="1" applyFont="1" applyFill="1" applyAlignment="1">
      <alignment horizontal="center" vertical="center"/>
    </xf>
    <xf numFmtId="0" fontId="2" fillId="3" borderId="0" xfId="0" applyNumberFormat="1" applyFont="1" applyFill="1" applyAlignment="1">
      <alignment horizontal="center" vertical="center"/>
    </xf>
    <xf numFmtId="0" fontId="2" fillId="0" borderId="5" xfId="0" applyNumberFormat="1" applyFont="1" applyBorder="1" applyAlignment="1">
      <alignment vertical="center"/>
    </xf>
    <xf numFmtId="0" fontId="7" fillId="2" borderId="1" xfId="0" applyNumberFormat="1" applyFont="1" applyFill="1" applyBorder="1" applyAlignment="1">
      <alignment horizontal="center" vertical="center"/>
    </xf>
    <xf numFmtId="1" fontId="0" fillId="0" borderId="0" xfId="0" applyNumberFormat="1" applyFont="1" applyAlignment="1">
      <alignment horizontal="center" vertical="center"/>
    </xf>
    <xf numFmtId="0" fontId="4" fillId="6" borderId="1" xfId="0" applyNumberFormat="1" applyFont="1" applyFill="1" applyBorder="1" applyAlignment="1">
      <alignment horizontal="center" vertical="center" wrapText="1"/>
    </xf>
    <xf numFmtId="0" fontId="4" fillId="3" borderId="1" xfId="0" applyNumberFormat="1" applyFont="1" applyFill="1" applyBorder="1" applyAlignment="1">
      <alignment horizontal="center" vertical="center"/>
    </xf>
    <xf numFmtId="0" fontId="0" fillId="2" borderId="0" xfId="0" applyNumberFormat="1" applyFill="1" applyAlignment="1">
      <alignment horizontal="center" vertical="center"/>
    </xf>
    <xf numFmtId="0" fontId="0" fillId="3" borderId="1" xfId="0" quotePrefix="1" applyNumberFormat="1" applyFont="1" applyFill="1" applyBorder="1" applyAlignment="1">
      <alignment horizontal="center" vertical="center"/>
    </xf>
    <xf numFmtId="0" fontId="0" fillId="3" borderId="1" xfId="0" applyNumberFormat="1" applyFont="1" applyFill="1" applyBorder="1" applyAlignment="1">
      <alignment horizontal="center" vertical="center"/>
    </xf>
    <xf numFmtId="0" fontId="3" fillId="0" borderId="0" xfId="0" applyNumberFormat="1" applyFont="1" applyBorder="1" applyAlignment="1">
      <alignment vertical="center"/>
    </xf>
    <xf numFmtId="0" fontId="4" fillId="0" borderId="1" xfId="0" applyNumberFormat="1" applyFont="1" applyBorder="1" applyAlignment="1">
      <alignment horizontal="center" vertical="center"/>
    </xf>
    <xf numFmtId="0" fontId="4" fillId="2" borderId="1" xfId="0" applyNumberFormat="1" applyFont="1" applyFill="1" applyBorder="1" applyAlignment="1">
      <alignment horizontal="center" vertical="center"/>
    </xf>
    <xf numFmtId="0" fontId="2" fillId="0" borderId="1" xfId="0" applyNumberFormat="1" applyFont="1" applyFill="1" applyBorder="1" applyAlignment="1">
      <alignment vertical="center"/>
    </xf>
    <xf numFmtId="0" fontId="0" fillId="0" borderId="1" xfId="0" applyNumberFormat="1" applyFill="1" applyBorder="1" applyAlignment="1">
      <alignment horizontal="center" vertical="center"/>
    </xf>
    <xf numFmtId="0" fontId="0" fillId="0" borderId="0" xfId="0" applyNumberFormat="1" applyAlignment="1">
      <alignment vertical="center" wrapText="1"/>
    </xf>
    <xf numFmtId="0" fontId="4" fillId="4" borderId="1" xfId="0" applyFont="1" applyFill="1" applyBorder="1" applyAlignment="1">
      <alignment horizontal="center" vertical="center" wrapText="1"/>
    </xf>
    <xf numFmtId="0" fontId="0" fillId="0" borderId="1" xfId="0" applyNumberFormat="1" applyFont="1" applyBorder="1" applyAlignment="1">
      <alignment vertical="center"/>
    </xf>
    <xf numFmtId="0" fontId="4" fillId="4" borderId="1" xfId="0" applyNumberFormat="1" applyFont="1" applyFill="1" applyBorder="1" applyAlignment="1">
      <alignment horizontal="center" vertical="center" wrapText="1"/>
    </xf>
    <xf numFmtId="1" fontId="4" fillId="4" borderId="1" xfId="0" applyNumberFormat="1" applyFont="1" applyFill="1" applyBorder="1" applyAlignment="1">
      <alignment horizontal="center" vertical="center" wrapText="1"/>
    </xf>
    <xf numFmtId="0" fontId="4" fillId="4" borderId="5" xfId="0" applyFont="1" applyFill="1" applyBorder="1" applyAlignment="1">
      <alignment horizontal="center" vertical="center" wrapText="1"/>
    </xf>
    <xf numFmtId="0" fontId="22" fillId="0" borderId="0" xfId="0" applyNumberFormat="1" applyFont="1" applyAlignment="1">
      <alignment vertical="center" wrapText="1"/>
    </xf>
    <xf numFmtId="0" fontId="0" fillId="0" borderId="0" xfId="0" applyNumberFormat="1" applyAlignment="1">
      <alignment horizontal="left" vertical="center"/>
    </xf>
    <xf numFmtId="0" fontId="2" fillId="0" borderId="1" xfId="0" applyNumberFormat="1" applyFont="1" applyBorder="1" applyAlignment="1">
      <alignment horizontal="left" vertical="center"/>
    </xf>
    <xf numFmtId="0" fontId="0" fillId="0" borderId="1" xfId="0" applyNumberFormat="1" applyBorder="1" applyAlignment="1">
      <alignment horizontal="left" vertical="center" wrapText="1"/>
    </xf>
    <xf numFmtId="0" fontId="0" fillId="0" borderId="1" xfId="0" applyNumberFormat="1" applyBorder="1" applyAlignment="1">
      <alignment horizontal="left" vertical="center"/>
    </xf>
    <xf numFmtId="0" fontId="0" fillId="0" borderId="1" xfId="0" applyNumberFormat="1" applyFont="1" applyBorder="1" applyAlignment="1">
      <alignment horizontal="left" vertical="center"/>
    </xf>
    <xf numFmtId="0" fontId="0" fillId="0" borderId="1" xfId="0" applyNumberFormat="1" applyFill="1" applyBorder="1" applyAlignment="1">
      <alignment horizontal="left" vertical="center"/>
    </xf>
    <xf numFmtId="0" fontId="1" fillId="2" borderId="1" xfId="0" applyNumberFormat="1" applyFont="1" applyFill="1" applyBorder="1" applyAlignment="1">
      <alignment wrapText="1"/>
    </xf>
    <xf numFmtId="0" fontId="0" fillId="0" borderId="1" xfId="0" quotePrefix="1" applyNumberFormat="1" applyFont="1" applyBorder="1" applyAlignment="1">
      <alignment horizontal="center" vertical="center"/>
    </xf>
    <xf numFmtId="0" fontId="26" fillId="0" borderId="1" xfId="0" applyNumberFormat="1" applyFont="1" applyBorder="1" applyAlignment="1">
      <alignment horizontal="center" vertical="center"/>
    </xf>
    <xf numFmtId="0" fontId="26" fillId="0" borderId="0" xfId="0" applyNumberFormat="1" applyFont="1" applyAlignment="1">
      <alignment horizontal="center" vertical="center"/>
    </xf>
    <xf numFmtId="0" fontId="28" fillId="0" borderId="1" xfId="0" applyNumberFormat="1" applyFont="1" applyFill="1" applyBorder="1" applyAlignment="1">
      <alignment horizontal="left" vertical="center" wrapText="1"/>
    </xf>
    <xf numFmtId="0" fontId="28" fillId="0" borderId="1" xfId="0" applyNumberFormat="1" applyFont="1" applyFill="1" applyBorder="1" applyAlignment="1">
      <alignment horizontal="center" vertical="center" wrapText="1"/>
    </xf>
    <xf numFmtId="0" fontId="26" fillId="0" borderId="1" xfId="0" applyNumberFormat="1" applyFont="1" applyBorder="1" applyAlignment="1">
      <alignment horizontal="center" vertical="center" wrapText="1"/>
    </xf>
    <xf numFmtId="0" fontId="26" fillId="2" borderId="1" xfId="0" applyNumberFormat="1" applyFont="1" applyFill="1" applyBorder="1" applyAlignment="1">
      <alignment horizontal="center" vertical="center" wrapText="1"/>
    </xf>
    <xf numFmtId="0" fontId="6" fillId="3" borderId="1" xfId="0" applyNumberFormat="1" applyFont="1" applyFill="1" applyBorder="1" applyAlignment="1">
      <alignment horizontal="left" vertical="center" wrapText="1"/>
    </xf>
    <xf numFmtId="0" fontId="6" fillId="3" borderId="1" xfId="0" applyNumberFormat="1" applyFont="1" applyFill="1" applyBorder="1" applyAlignment="1">
      <alignment horizontal="center" vertical="center" wrapText="1"/>
    </xf>
    <xf numFmtId="0" fontId="26" fillId="3" borderId="1" xfId="0" applyNumberFormat="1" applyFont="1" applyFill="1" applyBorder="1" applyAlignment="1">
      <alignment horizontal="center" vertical="center" wrapText="1"/>
    </xf>
    <xf numFmtId="0" fontId="29" fillId="4" borderId="0" xfId="0" applyNumberFormat="1" applyFont="1" applyFill="1" applyAlignment="1">
      <alignment horizontal="center" vertical="center"/>
    </xf>
    <xf numFmtId="49" fontId="26" fillId="3" borderId="1" xfId="0" applyNumberFormat="1" applyFont="1" applyFill="1" applyBorder="1" applyAlignment="1">
      <alignment horizontal="center" vertical="center" wrapText="1"/>
    </xf>
    <xf numFmtId="49" fontId="26" fillId="0" borderId="1" xfId="0" applyNumberFormat="1" applyFont="1" applyBorder="1" applyAlignment="1">
      <alignment horizontal="center" vertical="center" wrapText="1"/>
    </xf>
    <xf numFmtId="0" fontId="6" fillId="0" borderId="1" xfId="0" applyNumberFormat="1" applyFont="1" applyFill="1" applyBorder="1" applyAlignment="1">
      <alignment horizontal="center" vertical="center" wrapText="1"/>
    </xf>
    <xf numFmtId="0" fontId="6" fillId="0" borderId="1" xfId="0" applyNumberFormat="1" applyFont="1" applyBorder="1" applyAlignment="1">
      <alignment horizontal="left" vertical="center"/>
    </xf>
    <xf numFmtId="0" fontId="26" fillId="0" borderId="0" xfId="0" applyNumberFormat="1" applyFont="1" applyAlignment="1">
      <alignment horizontal="left" vertical="center"/>
    </xf>
    <xf numFmtId="49" fontId="26" fillId="0" borderId="0" xfId="0" applyNumberFormat="1" applyFont="1" applyFill="1" applyBorder="1" applyAlignment="1">
      <alignment horizontal="center" vertical="center" wrapText="1"/>
    </xf>
    <xf numFmtId="0" fontId="26" fillId="0" borderId="0" xfId="0" applyNumberFormat="1" applyFont="1" applyFill="1" applyBorder="1" applyAlignment="1">
      <alignment horizontal="center" vertical="center" wrapText="1"/>
    </xf>
    <xf numFmtId="0" fontId="26" fillId="3" borderId="0" xfId="0" applyNumberFormat="1" applyFont="1" applyFill="1" applyAlignment="1">
      <alignment horizontal="center" vertical="center"/>
    </xf>
    <xf numFmtId="49" fontId="26" fillId="0" borderId="0" xfId="0" applyNumberFormat="1" applyFont="1" applyAlignment="1">
      <alignment horizontal="center" vertical="center"/>
    </xf>
    <xf numFmtId="0" fontId="28" fillId="3" borderId="1" xfId="0" applyNumberFormat="1" applyFont="1" applyFill="1" applyBorder="1" applyAlignment="1">
      <alignment horizontal="left" vertical="center" wrapText="1"/>
    </xf>
    <xf numFmtId="0" fontId="28" fillId="3" borderId="1" xfId="0" applyNumberFormat="1" applyFont="1" applyFill="1" applyBorder="1" applyAlignment="1">
      <alignment horizontal="center" vertical="center" wrapText="1"/>
    </xf>
    <xf numFmtId="0" fontId="26" fillId="0" borderId="1" xfId="0" applyNumberFormat="1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30" fillId="0" borderId="1" xfId="0" applyNumberFormat="1" applyFont="1" applyFill="1" applyBorder="1" applyAlignment="1">
      <alignment horizontal="center" vertical="center" wrapText="1"/>
    </xf>
    <xf numFmtId="0" fontId="30" fillId="3" borderId="1" xfId="0" applyNumberFormat="1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/>
    </xf>
    <xf numFmtId="0" fontId="2" fillId="0" borderId="1" xfId="0" applyNumberFormat="1" applyFont="1" applyBorder="1" applyAlignment="1">
      <alignment horizontal="center" vertical="center" wrapText="1"/>
    </xf>
    <xf numFmtId="0" fontId="2" fillId="0" borderId="5" xfId="0" applyNumberFormat="1" applyFont="1" applyFill="1" applyBorder="1" applyAlignment="1">
      <alignment vertical="center"/>
    </xf>
    <xf numFmtId="0" fontId="2" fillId="0" borderId="1" xfId="0" quotePrefix="1" applyNumberFormat="1" applyFont="1" applyBorder="1" applyAlignment="1">
      <alignment horizontal="left" vertical="center"/>
    </xf>
    <xf numFmtId="0" fontId="2" fillId="0" borderId="5" xfId="0" quotePrefix="1" applyNumberFormat="1" applyFont="1" applyBorder="1" applyAlignment="1">
      <alignment horizontal="left" vertical="center"/>
    </xf>
    <xf numFmtId="49" fontId="0" fillId="0" borderId="1" xfId="0" applyNumberFormat="1" applyFont="1" applyBorder="1" applyAlignment="1">
      <alignment horizontal="center" vertical="center"/>
    </xf>
    <xf numFmtId="0" fontId="0" fillId="2" borderId="1" xfId="0" applyNumberFormat="1" applyFont="1" applyFill="1" applyBorder="1" applyAlignment="1">
      <alignment horizontal="center" vertical="center"/>
    </xf>
    <xf numFmtId="49" fontId="2" fillId="2" borderId="1" xfId="0" applyNumberFormat="1" applyFont="1" applyFill="1" applyBorder="1" applyAlignment="1">
      <alignment horizontal="center" vertical="center" wrapText="1"/>
    </xf>
    <xf numFmtId="0" fontId="0" fillId="0" borderId="1" xfId="0" applyNumberFormat="1" applyFont="1" applyBorder="1" applyAlignment="1">
      <alignment horizontal="center" vertical="center" wrapText="1"/>
    </xf>
    <xf numFmtId="0" fontId="2" fillId="6" borderId="1" xfId="0" applyNumberFormat="1" applyFont="1" applyFill="1" applyBorder="1" applyAlignment="1">
      <alignment horizontal="center" vertical="center" wrapText="1"/>
    </xf>
    <xf numFmtId="0" fontId="0" fillId="0" borderId="1" xfId="0" applyNumberFormat="1" applyFont="1" applyFill="1" applyBorder="1" applyAlignment="1">
      <alignment vertical="center"/>
    </xf>
    <xf numFmtId="0" fontId="24" fillId="3" borderId="1" xfId="0" applyNumberFormat="1" applyFont="1" applyFill="1" applyBorder="1" applyAlignment="1">
      <alignment horizontal="center" vertical="center"/>
    </xf>
    <xf numFmtId="0" fontId="2" fillId="0" borderId="5" xfId="0" applyNumberFormat="1" applyFont="1" applyBorder="1"/>
    <xf numFmtId="49" fontId="26" fillId="3" borderId="1" xfId="0" applyNumberFormat="1" applyFont="1" applyFill="1" applyBorder="1" applyAlignment="1">
      <alignment horizontal="center" vertical="center"/>
    </xf>
    <xf numFmtId="2" fontId="2" fillId="3" borderId="1" xfId="0" applyNumberFormat="1" applyFont="1" applyFill="1" applyBorder="1" applyAlignment="1">
      <alignment horizontal="center" vertical="center"/>
    </xf>
    <xf numFmtId="1" fontId="2" fillId="3" borderId="1" xfId="0" applyNumberFormat="1" applyFont="1" applyFill="1" applyBorder="1" applyAlignment="1">
      <alignment horizontal="center" vertical="center"/>
    </xf>
    <xf numFmtId="0" fontId="8" fillId="0" borderId="2" xfId="0" applyNumberFormat="1" applyFont="1" applyBorder="1" applyAlignment="1">
      <alignment horizontal="center"/>
    </xf>
    <xf numFmtId="0" fontId="13" fillId="0" borderId="2" xfId="0" applyNumberFormat="1" applyFont="1" applyBorder="1" applyAlignment="1">
      <alignment horizontal="center" vertical="center"/>
    </xf>
    <xf numFmtId="0" fontId="8" fillId="0" borderId="0" xfId="0" applyNumberFormat="1" applyFont="1" applyBorder="1" applyAlignment="1">
      <alignment horizontal="center"/>
    </xf>
    <xf numFmtId="0" fontId="0" fillId="3" borderId="1" xfId="0" applyNumberFormat="1" applyFill="1" applyBorder="1" applyAlignment="1">
      <alignment horizontal="center" vertical="center" wrapText="1"/>
    </xf>
    <xf numFmtId="0" fontId="26" fillId="3" borderId="1" xfId="0" applyNumberFormat="1" applyFont="1" applyFill="1" applyBorder="1" applyAlignment="1">
      <alignment horizontal="center" vertical="center"/>
    </xf>
    <xf numFmtId="49" fontId="0" fillId="0" borderId="1" xfId="0" applyNumberFormat="1" applyBorder="1" applyAlignment="1">
      <alignment horizontal="center" vertical="center"/>
    </xf>
    <xf numFmtId="49" fontId="0" fillId="0" borderId="1" xfId="0" applyNumberFormat="1" applyBorder="1" applyAlignment="1">
      <alignment horizontal="center" vertical="center" wrapText="1"/>
    </xf>
    <xf numFmtId="0" fontId="2" fillId="0" borderId="1" xfId="0" applyNumberFormat="1" applyFont="1" applyBorder="1" applyAlignment="1">
      <alignment horizontal="center"/>
    </xf>
    <xf numFmtId="49" fontId="2" fillId="0" borderId="0" xfId="0" applyNumberFormat="1" applyFont="1" applyAlignment="1">
      <alignment horizontal="center" vertical="center"/>
    </xf>
    <xf numFmtId="49" fontId="4" fillId="0" borderId="1" xfId="0" applyNumberFormat="1" applyFont="1" applyBorder="1" applyAlignment="1">
      <alignment horizontal="center" vertical="center" wrapText="1"/>
    </xf>
    <xf numFmtId="0" fontId="2" fillId="2" borderId="5" xfId="0" quotePrefix="1" applyNumberFormat="1" applyFont="1" applyFill="1" applyBorder="1" applyAlignment="1">
      <alignment horizontal="center" vertical="center"/>
    </xf>
    <xf numFmtId="0" fontId="2" fillId="0" borderId="3" xfId="0" applyNumberFormat="1" applyFont="1" applyBorder="1" applyAlignment="1">
      <alignment horizontal="center"/>
    </xf>
    <xf numFmtId="0" fontId="2" fillId="0" borderId="3" xfId="0" applyNumberFormat="1" applyFont="1" applyBorder="1" applyAlignment="1">
      <alignment horizontal="center" vertical="center"/>
    </xf>
    <xf numFmtId="0" fontId="2" fillId="3" borderId="3" xfId="0" applyNumberFormat="1" applyFont="1" applyFill="1" applyBorder="1" applyAlignment="1">
      <alignment horizontal="center" vertical="center"/>
    </xf>
    <xf numFmtId="1" fontId="2" fillId="0" borderId="1" xfId="0" applyNumberFormat="1" applyFont="1" applyBorder="1" applyAlignment="1">
      <alignment horizontal="center" vertical="center"/>
    </xf>
    <xf numFmtId="0" fontId="2" fillId="2" borderId="5" xfId="0" applyNumberFormat="1" applyFont="1" applyFill="1" applyBorder="1" applyAlignment="1">
      <alignment horizontal="center" vertical="center"/>
    </xf>
    <xf numFmtId="0" fontId="6" fillId="2" borderId="1" xfId="0" applyNumberFormat="1" applyFont="1" applyFill="1" applyBorder="1" applyAlignment="1">
      <alignment horizontal="center" vertical="center" wrapText="1"/>
    </xf>
    <xf numFmtId="49" fontId="6" fillId="3" borderId="1" xfId="0" applyNumberFormat="1" applyFont="1" applyFill="1" applyBorder="1" applyAlignment="1">
      <alignment horizontal="center" vertical="center"/>
    </xf>
    <xf numFmtId="0" fontId="6" fillId="3" borderId="1" xfId="0" applyNumberFormat="1" applyFont="1" applyFill="1" applyBorder="1" applyAlignment="1">
      <alignment horizontal="center" vertical="center"/>
    </xf>
    <xf numFmtId="0" fontId="6" fillId="0" borderId="1" xfId="0" applyNumberFormat="1" applyFont="1" applyBorder="1" applyAlignment="1">
      <alignment horizontal="center" vertical="center" wrapText="1"/>
    </xf>
    <xf numFmtId="0" fontId="7" fillId="2" borderId="1" xfId="0" applyFont="1" applyFill="1" applyBorder="1" applyAlignment="1">
      <alignment horizontal="right" vertical="center"/>
    </xf>
    <xf numFmtId="0" fontId="2" fillId="3" borderId="1" xfId="0" applyNumberFormat="1" applyFont="1" applyFill="1" applyBorder="1" applyAlignment="1">
      <alignment horizontal="right" vertical="center"/>
    </xf>
    <xf numFmtId="0" fontId="0" fillId="0" borderId="1" xfId="0" applyNumberFormat="1" applyFont="1" applyBorder="1" applyAlignment="1">
      <alignment horizontal="right" vertical="center"/>
    </xf>
    <xf numFmtId="0" fontId="0" fillId="0" borderId="0" xfId="0" applyNumberFormat="1" applyAlignment="1">
      <alignment horizontal="right" vertical="center"/>
    </xf>
    <xf numFmtId="0" fontId="34" fillId="0" borderId="1" xfId="0" quotePrefix="1" applyNumberFormat="1" applyFont="1" applyBorder="1" applyAlignment="1">
      <alignment horizontal="center" vertical="center"/>
    </xf>
    <xf numFmtId="0" fontId="34" fillId="0" borderId="1" xfId="0" applyNumberFormat="1" applyFont="1" applyBorder="1" applyAlignment="1">
      <alignment horizontal="left" vertical="center" wrapText="1"/>
    </xf>
    <xf numFmtId="0" fontId="34" fillId="0" borderId="1" xfId="0" applyNumberFormat="1" applyFont="1" applyBorder="1" applyAlignment="1">
      <alignment horizontal="center" vertical="center" wrapText="1"/>
    </xf>
    <xf numFmtId="0" fontId="34" fillId="2" borderId="1" xfId="0" applyNumberFormat="1" applyFont="1" applyFill="1" applyBorder="1" applyAlignment="1">
      <alignment horizontal="center" vertical="center" wrapText="1"/>
    </xf>
    <xf numFmtId="0" fontId="34" fillId="3" borderId="1" xfId="0" applyNumberFormat="1" applyFont="1" applyFill="1" applyBorder="1" applyAlignment="1">
      <alignment horizontal="center" vertical="center" wrapText="1"/>
    </xf>
    <xf numFmtId="0" fontId="35" fillId="0" borderId="1" xfId="0" applyNumberFormat="1" applyFont="1" applyBorder="1" applyAlignment="1">
      <alignment vertical="center" wrapText="1"/>
    </xf>
    <xf numFmtId="0" fontId="35" fillId="0" borderId="1" xfId="0" applyNumberFormat="1" applyFont="1" applyBorder="1" applyAlignment="1">
      <alignment horizontal="left" vertical="center"/>
    </xf>
    <xf numFmtId="0" fontId="35" fillId="0" borderId="1" xfId="0" applyNumberFormat="1" applyFont="1" applyBorder="1" applyAlignment="1">
      <alignment horizontal="center" vertical="center"/>
    </xf>
    <xf numFmtId="0" fontId="35" fillId="3" borderId="1" xfId="0" applyNumberFormat="1" applyFont="1" applyFill="1" applyBorder="1" applyAlignment="1">
      <alignment vertical="center" wrapText="1"/>
    </xf>
    <xf numFmtId="0" fontId="35" fillId="3" borderId="1" xfId="0" applyNumberFormat="1" applyFont="1" applyFill="1" applyBorder="1" applyAlignment="1">
      <alignment horizontal="left" vertical="center"/>
    </xf>
    <xf numFmtId="0" fontId="35" fillId="3" borderId="1" xfId="0" applyNumberFormat="1" applyFont="1" applyFill="1" applyBorder="1" applyAlignment="1">
      <alignment horizontal="center" vertical="center"/>
    </xf>
    <xf numFmtId="0" fontId="34" fillId="3" borderId="4" xfId="0" applyNumberFormat="1" applyFont="1" applyFill="1" applyBorder="1" applyAlignment="1">
      <alignment horizontal="center" vertical="center" wrapText="1"/>
    </xf>
    <xf numFmtId="0" fontId="35" fillId="3" borderId="1" xfId="0" applyNumberFormat="1" applyFont="1" applyFill="1" applyBorder="1" applyAlignment="1">
      <alignment horizontal="center" vertical="center" wrapText="1"/>
    </xf>
    <xf numFmtId="0" fontId="34" fillId="3" borderId="4" xfId="0" applyNumberFormat="1" applyFont="1" applyFill="1" applyBorder="1" applyAlignment="1">
      <alignment horizontal="center" vertical="center"/>
    </xf>
    <xf numFmtId="2" fontId="34" fillId="3" borderId="4" xfId="0" applyNumberFormat="1" applyFont="1" applyFill="1" applyBorder="1" applyAlignment="1">
      <alignment horizontal="center" vertical="center" wrapText="1"/>
    </xf>
    <xf numFmtId="0" fontId="35" fillId="0" borderId="4" xfId="0" applyNumberFormat="1" applyFont="1" applyBorder="1" applyAlignment="1">
      <alignment horizontal="center" vertical="center"/>
    </xf>
    <xf numFmtId="0" fontId="35" fillId="3" borderId="4" xfId="0" applyNumberFormat="1" applyFont="1" applyFill="1" applyBorder="1" applyAlignment="1">
      <alignment horizontal="center" vertical="center"/>
    </xf>
    <xf numFmtId="0" fontId="34" fillId="3" borderId="1" xfId="0" applyNumberFormat="1" applyFont="1" applyFill="1" applyBorder="1" applyAlignment="1">
      <alignment horizontal="center" vertical="center"/>
    </xf>
    <xf numFmtId="0" fontId="36" fillId="3" borderId="0" xfId="0" applyNumberFormat="1" applyFont="1" applyFill="1" applyAlignment="1">
      <alignment vertical="center"/>
    </xf>
    <xf numFmtId="0" fontId="35" fillId="3" borderId="0" xfId="0" applyNumberFormat="1" applyFont="1" applyFill="1" applyAlignment="1">
      <alignment vertical="center"/>
    </xf>
    <xf numFmtId="2" fontId="34" fillId="3" borderId="4" xfId="0" applyNumberFormat="1" applyFont="1" applyFill="1" applyBorder="1" applyAlignment="1">
      <alignment horizontal="center" vertical="center"/>
    </xf>
    <xf numFmtId="0" fontId="36" fillId="0" borderId="0" xfId="0" applyNumberFormat="1" applyFont="1" applyAlignment="1">
      <alignment vertical="center"/>
    </xf>
    <xf numFmtId="0" fontId="35" fillId="0" borderId="0" xfId="0" applyNumberFormat="1" applyFont="1" applyAlignment="1">
      <alignment vertical="center"/>
    </xf>
    <xf numFmtId="2" fontId="34" fillId="3" borderId="1" xfId="0" applyNumberFormat="1" applyFont="1" applyFill="1" applyBorder="1" applyAlignment="1">
      <alignment horizontal="center" vertical="center"/>
    </xf>
    <xf numFmtId="0" fontId="35" fillId="2" borderId="1" xfId="0" applyNumberFormat="1" applyFont="1" applyFill="1" applyBorder="1" applyAlignment="1">
      <alignment horizontal="center" vertical="center"/>
    </xf>
    <xf numFmtId="0" fontId="35" fillId="2" borderId="1" xfId="0" applyNumberFormat="1" applyFont="1" applyFill="1" applyBorder="1" applyAlignment="1">
      <alignment horizontal="center" vertical="center" wrapText="1"/>
    </xf>
    <xf numFmtId="0" fontId="26" fillId="6" borderId="1" xfId="0" applyNumberFormat="1" applyFont="1" applyFill="1" applyBorder="1" applyAlignment="1">
      <alignment horizontal="center" vertical="center" wrapText="1"/>
    </xf>
    <xf numFmtId="0" fontId="0" fillId="6" borderId="1" xfId="0" applyNumberFormat="1" applyFill="1" applyBorder="1" applyAlignment="1">
      <alignment horizontal="center" vertical="center" wrapText="1"/>
    </xf>
    <xf numFmtId="0" fontId="2" fillId="6" borderId="1" xfId="0" applyNumberFormat="1" applyFont="1" applyFill="1" applyBorder="1" applyAlignment="1">
      <alignment horizontal="center" vertical="center"/>
    </xf>
    <xf numFmtId="0" fontId="2" fillId="3" borderId="5" xfId="0" applyNumberFormat="1" applyFont="1" applyFill="1" applyBorder="1" applyAlignment="1">
      <alignment horizontal="center" vertical="center"/>
    </xf>
    <xf numFmtId="0" fontId="2" fillId="3" borderId="12" xfId="0" applyNumberFormat="1" applyFont="1" applyFill="1" applyBorder="1" applyAlignment="1">
      <alignment horizontal="center" vertical="center"/>
    </xf>
    <xf numFmtId="1" fontId="35" fillId="2" borderId="1" xfId="0" applyNumberFormat="1" applyFont="1" applyFill="1" applyBorder="1" applyAlignment="1">
      <alignment horizontal="center" vertical="center"/>
    </xf>
    <xf numFmtId="0" fontId="0" fillId="3" borderId="5" xfId="0" applyNumberFormat="1" applyFill="1" applyBorder="1" applyAlignment="1">
      <alignment horizontal="center" vertical="center"/>
    </xf>
    <xf numFmtId="0" fontId="0" fillId="3" borderId="12" xfId="0" applyNumberFormat="1" applyFill="1" applyBorder="1" applyAlignment="1">
      <alignment horizontal="center" vertical="center"/>
    </xf>
    <xf numFmtId="0" fontId="2" fillId="2" borderId="5" xfId="0" applyNumberFormat="1" applyFont="1" applyFill="1" applyBorder="1" applyAlignment="1">
      <alignment horizontal="center"/>
    </xf>
    <xf numFmtId="0" fontId="0" fillId="0" borderId="0" xfId="0" applyNumberFormat="1" applyBorder="1" applyAlignment="1">
      <alignment horizontal="center"/>
    </xf>
    <xf numFmtId="0" fontId="0" fillId="0" borderId="0" xfId="0" applyNumberFormat="1" applyBorder="1"/>
    <xf numFmtId="0" fontId="7" fillId="2" borderId="9" xfId="0" applyNumberFormat="1" applyFont="1" applyFill="1" applyBorder="1" applyAlignment="1">
      <alignment vertical="center" wrapText="1"/>
    </xf>
    <xf numFmtId="0" fontId="7" fillId="2" borderId="10" xfId="0" applyNumberFormat="1" applyFont="1" applyFill="1" applyBorder="1" applyAlignment="1">
      <alignment vertical="center" wrapText="1"/>
    </xf>
    <xf numFmtId="0" fontId="8" fillId="0" borderId="2" xfId="0" applyNumberFormat="1" applyFont="1" applyBorder="1" applyAlignment="1">
      <alignment horizontal="center" vertical="center"/>
    </xf>
    <xf numFmtId="0" fontId="8" fillId="0" borderId="0" xfId="0" applyNumberFormat="1" applyFont="1" applyBorder="1" applyAlignment="1">
      <alignment horizontal="center" vertical="center"/>
    </xf>
    <xf numFmtId="0" fontId="8" fillId="5" borderId="1" xfId="0" applyNumberFormat="1" applyFont="1" applyFill="1" applyBorder="1" applyAlignment="1">
      <alignment horizontal="center" vertical="center" wrapText="1"/>
    </xf>
    <xf numFmtId="0" fontId="23" fillId="5" borderId="1" xfId="0" applyNumberFormat="1" applyFont="1" applyFill="1" applyBorder="1" applyAlignment="1">
      <alignment horizontal="center" vertical="center" wrapText="1"/>
    </xf>
    <xf numFmtId="0" fontId="16" fillId="0" borderId="8" xfId="0" applyNumberFormat="1" applyFont="1" applyBorder="1" applyAlignment="1">
      <alignment horizontal="center" vertical="center"/>
    </xf>
    <xf numFmtId="0" fontId="16" fillId="0" borderId="2" xfId="0" applyNumberFormat="1" applyFont="1" applyBorder="1" applyAlignment="1">
      <alignment horizontal="center" vertical="center"/>
    </xf>
    <xf numFmtId="0" fontId="16" fillId="0" borderId="3" xfId="0" applyNumberFormat="1" applyFont="1" applyBorder="1" applyAlignment="1">
      <alignment horizontal="left" vertical="center"/>
    </xf>
    <xf numFmtId="0" fontId="16" fillId="0" borderId="4" xfId="0" applyNumberFormat="1" applyFont="1" applyBorder="1" applyAlignment="1">
      <alignment horizontal="left" vertical="center"/>
    </xf>
    <xf numFmtId="0" fontId="16" fillId="0" borderId="6" xfId="0" applyNumberFormat="1" applyFont="1" applyBorder="1" applyAlignment="1">
      <alignment horizontal="center" vertical="center"/>
    </xf>
    <xf numFmtId="0" fontId="16" fillId="0" borderId="7" xfId="0" applyNumberFormat="1" applyFont="1" applyBorder="1" applyAlignment="1">
      <alignment horizontal="center" vertical="center"/>
    </xf>
    <xf numFmtId="0" fontId="16" fillId="0" borderId="8" xfId="0" applyNumberFormat="1" applyFont="1" applyBorder="1" applyAlignment="1">
      <alignment vertical="center" wrapText="1"/>
    </xf>
    <xf numFmtId="0" fontId="16" fillId="0" borderId="2" xfId="0" applyNumberFormat="1" applyFont="1" applyBorder="1" applyAlignment="1">
      <alignment vertical="center" wrapText="1"/>
    </xf>
    <xf numFmtId="0" fontId="8" fillId="0" borderId="2" xfId="0" applyNumberFormat="1" applyFont="1" applyBorder="1" applyAlignment="1">
      <alignment horizontal="center"/>
    </xf>
    <xf numFmtId="0" fontId="3" fillId="0" borderId="8" xfId="0" applyNumberFormat="1" applyFont="1" applyBorder="1" applyAlignment="1">
      <alignment vertical="center"/>
    </xf>
    <xf numFmtId="0" fontId="3" fillId="0" borderId="2" xfId="0" applyNumberFormat="1" applyFont="1" applyBorder="1" applyAlignment="1">
      <alignment vertical="center"/>
    </xf>
    <xf numFmtId="0" fontId="3" fillId="2" borderId="1" xfId="0" applyNumberFormat="1" applyFont="1" applyFill="1" applyBorder="1" applyAlignment="1">
      <alignment vertical="center" wrapText="1"/>
    </xf>
    <xf numFmtId="0" fontId="7" fillId="2" borderId="1" xfId="0" applyNumberFormat="1" applyFont="1" applyFill="1" applyBorder="1" applyAlignment="1">
      <alignment vertical="center" wrapText="1"/>
    </xf>
    <xf numFmtId="0" fontId="9" fillId="0" borderId="1" xfId="0" applyNumberFormat="1" applyFont="1" applyBorder="1" applyAlignment="1">
      <alignment horizontal="center" vertical="center"/>
    </xf>
    <xf numFmtId="0" fontId="1" fillId="0" borderId="1" xfId="0" applyNumberFormat="1" applyFont="1" applyBorder="1" applyAlignment="1">
      <alignment horizontal="center" vertical="center"/>
    </xf>
    <xf numFmtId="0" fontId="9" fillId="5" borderId="1" xfId="0" applyNumberFormat="1" applyFont="1" applyFill="1" applyBorder="1" applyAlignment="1">
      <alignment horizontal="center" vertical="center" wrapText="1"/>
    </xf>
    <xf numFmtId="0" fontId="9" fillId="5" borderId="5" xfId="0" applyNumberFormat="1" applyFont="1" applyFill="1" applyBorder="1" applyAlignment="1">
      <alignment horizontal="center" vertical="center" wrapText="1"/>
    </xf>
    <xf numFmtId="0" fontId="9" fillId="5" borderId="11" xfId="0" applyNumberFormat="1" applyFont="1" applyFill="1" applyBorder="1" applyAlignment="1">
      <alignment horizontal="center" vertical="center" wrapText="1"/>
    </xf>
    <xf numFmtId="0" fontId="9" fillId="5" borderId="12" xfId="0" applyNumberFormat="1" applyFont="1" applyFill="1" applyBorder="1" applyAlignment="1">
      <alignment horizontal="center" vertical="center" wrapText="1"/>
    </xf>
    <xf numFmtId="0" fontId="9" fillId="0" borderId="2" xfId="0" applyNumberFormat="1" applyFont="1" applyBorder="1" applyAlignment="1">
      <alignment horizontal="center"/>
    </xf>
    <xf numFmtId="0" fontId="12" fillId="2" borderId="8" xfId="0" applyNumberFormat="1" applyFont="1" applyFill="1" applyBorder="1" applyAlignment="1">
      <alignment horizontal="center" vertical="center" wrapText="1"/>
    </xf>
    <xf numFmtId="0" fontId="12" fillId="2" borderId="2" xfId="0" applyNumberFormat="1" applyFont="1" applyFill="1" applyBorder="1" applyAlignment="1">
      <alignment horizontal="center" vertical="center" wrapText="1"/>
    </xf>
    <xf numFmtId="0" fontId="13" fillId="0" borderId="1" xfId="0" applyNumberFormat="1" applyFont="1" applyBorder="1" applyAlignment="1">
      <alignment horizontal="center" vertical="center"/>
    </xf>
    <xf numFmtId="0" fontId="13" fillId="5" borderId="1" xfId="0" applyNumberFormat="1" applyFont="1" applyFill="1" applyBorder="1" applyAlignment="1">
      <alignment horizontal="center" vertical="center" wrapText="1"/>
    </xf>
    <xf numFmtId="0" fontId="17" fillId="0" borderId="3" xfId="0" applyNumberFormat="1" applyFont="1" applyBorder="1" applyAlignment="1">
      <alignment horizontal="center" vertical="center"/>
    </xf>
    <xf numFmtId="0" fontId="17" fillId="0" borderId="4" xfId="0" applyNumberFormat="1" applyFont="1" applyBorder="1" applyAlignment="1">
      <alignment horizontal="center" vertical="center"/>
    </xf>
    <xf numFmtId="0" fontId="5" fillId="0" borderId="3" xfId="0" applyNumberFormat="1" applyFont="1" applyBorder="1" applyAlignment="1">
      <alignment horizontal="center" vertical="center"/>
    </xf>
    <xf numFmtId="0" fontId="5" fillId="0" borderId="4" xfId="0" applyNumberFormat="1" applyFont="1" applyBorder="1" applyAlignment="1">
      <alignment horizontal="center" vertical="center"/>
    </xf>
    <xf numFmtId="0" fontId="5" fillId="0" borderId="3" xfId="0" applyNumberFormat="1" applyFont="1" applyBorder="1" applyAlignment="1">
      <alignment vertical="center"/>
    </xf>
    <xf numFmtId="0" fontId="5" fillId="0" borderId="4" xfId="0" applyNumberFormat="1" applyFont="1" applyBorder="1" applyAlignment="1">
      <alignment vertical="center"/>
    </xf>
    <xf numFmtId="0" fontId="1" fillId="2" borderId="13" xfId="0" applyNumberFormat="1" applyFont="1" applyFill="1" applyBorder="1" applyAlignment="1">
      <alignment horizontal="center" wrapText="1"/>
    </xf>
    <xf numFmtId="0" fontId="1" fillId="2" borderId="10" xfId="0" applyNumberFormat="1" applyFont="1" applyFill="1" applyBorder="1" applyAlignment="1">
      <alignment horizontal="center" wrapText="1"/>
    </xf>
    <xf numFmtId="0" fontId="8" fillId="0" borderId="1" xfId="0" applyNumberFormat="1" applyFont="1" applyBorder="1" applyAlignment="1">
      <alignment horizontal="center"/>
    </xf>
    <xf numFmtId="0" fontId="3" fillId="0" borderId="1" xfId="0" applyNumberFormat="1" applyFont="1" applyBorder="1" applyAlignment="1">
      <alignment horizontal="center" vertical="center"/>
    </xf>
    <xf numFmtId="0" fontId="3" fillId="0" borderId="1" xfId="0" applyNumberFormat="1" applyFont="1" applyBorder="1" applyAlignment="1">
      <alignment vertical="center"/>
    </xf>
    <xf numFmtId="0" fontId="3" fillId="2" borderId="3" xfId="0" applyNumberFormat="1" applyFont="1" applyFill="1" applyBorder="1" applyAlignment="1">
      <alignment horizontal="center" vertical="center" wrapText="1"/>
    </xf>
    <xf numFmtId="0" fontId="3" fillId="2" borderId="4" xfId="0" applyNumberFormat="1" applyFont="1" applyFill="1" applyBorder="1" applyAlignment="1">
      <alignment horizontal="center" vertical="center" wrapText="1"/>
    </xf>
    <xf numFmtId="0" fontId="27" fillId="0" borderId="3" xfId="0" applyNumberFormat="1" applyFont="1" applyBorder="1" applyAlignment="1">
      <alignment horizontal="center" vertical="center"/>
    </xf>
    <xf numFmtId="0" fontId="27" fillId="0" borderId="4" xfId="0" applyNumberFormat="1" applyFont="1" applyBorder="1" applyAlignment="1">
      <alignment horizontal="center" vertical="center"/>
    </xf>
    <xf numFmtId="0" fontId="27" fillId="0" borderId="13" xfId="0" applyNumberFormat="1" applyFont="1" applyBorder="1" applyAlignment="1">
      <alignment horizontal="center" vertical="center"/>
    </xf>
    <xf numFmtId="0" fontId="27" fillId="0" borderId="6" xfId="0" applyNumberFormat="1" applyFont="1" applyBorder="1" applyAlignment="1">
      <alignment horizontal="center" vertical="center"/>
    </xf>
    <xf numFmtId="0" fontId="27" fillId="0" borderId="10" xfId="0" applyNumberFormat="1" applyFont="1" applyBorder="1" applyAlignment="1">
      <alignment horizontal="center" vertical="center"/>
    </xf>
    <xf numFmtId="0" fontId="27" fillId="0" borderId="7" xfId="0" applyNumberFormat="1" applyFont="1" applyBorder="1" applyAlignment="1">
      <alignment horizontal="center" vertical="center"/>
    </xf>
    <xf numFmtId="0" fontId="13" fillId="5" borderId="5" xfId="0" applyNumberFormat="1" applyFont="1" applyFill="1" applyBorder="1" applyAlignment="1">
      <alignment horizontal="center" vertical="center" wrapText="1"/>
    </xf>
    <xf numFmtId="0" fontId="13" fillId="5" borderId="11" xfId="0" applyNumberFormat="1" applyFont="1" applyFill="1" applyBorder="1" applyAlignment="1">
      <alignment horizontal="center" vertical="center" wrapText="1"/>
    </xf>
    <xf numFmtId="0" fontId="13" fillId="5" borderId="12" xfId="0" applyNumberFormat="1" applyFont="1" applyFill="1" applyBorder="1" applyAlignment="1">
      <alignment horizontal="center" vertical="center" wrapText="1"/>
    </xf>
    <xf numFmtId="0" fontId="16" fillId="5" borderId="1" xfId="0" applyNumberFormat="1" applyFont="1" applyFill="1" applyBorder="1" applyAlignment="1">
      <alignment horizontal="center" vertical="center" wrapText="1"/>
    </xf>
    <xf numFmtId="0" fontId="8" fillId="5" borderId="5" xfId="0" applyNumberFormat="1" applyFont="1" applyFill="1" applyBorder="1" applyAlignment="1">
      <alignment horizontal="center" wrapText="1"/>
    </xf>
    <xf numFmtId="0" fontId="8" fillId="5" borderId="11" xfId="0" applyNumberFormat="1" applyFont="1" applyFill="1" applyBorder="1" applyAlignment="1">
      <alignment horizontal="center" wrapText="1"/>
    </xf>
    <xf numFmtId="0" fontId="8" fillId="5" borderId="12" xfId="0" applyNumberFormat="1" applyFont="1" applyFill="1" applyBorder="1" applyAlignment="1">
      <alignment horizontal="center" wrapText="1"/>
    </xf>
    <xf numFmtId="0" fontId="8" fillId="0" borderId="9" xfId="0" applyNumberFormat="1" applyFont="1" applyBorder="1" applyAlignment="1">
      <alignment horizontal="center" vertical="center"/>
    </xf>
    <xf numFmtId="0" fontId="3" fillId="0" borderId="8" xfId="0" applyNumberFormat="1" applyFont="1" applyBorder="1" applyAlignment="1">
      <alignment horizontal="center" vertical="center"/>
    </xf>
    <xf numFmtId="0" fontId="3" fillId="0" borderId="2" xfId="0" applyNumberFormat="1" applyFont="1" applyBorder="1" applyAlignment="1">
      <alignment horizontal="center" vertical="center"/>
    </xf>
    <xf numFmtId="0" fontId="3" fillId="0" borderId="6" xfId="0" applyNumberFormat="1" applyFont="1" applyBorder="1" applyAlignment="1">
      <alignment horizontal="center" vertical="center"/>
    </xf>
    <xf numFmtId="0" fontId="3" fillId="0" borderId="7" xfId="0" applyNumberFormat="1" applyFont="1" applyBorder="1" applyAlignment="1">
      <alignment horizontal="center" vertical="center"/>
    </xf>
    <xf numFmtId="0" fontId="32" fillId="5" borderId="1" xfId="0" applyNumberFormat="1" applyFont="1" applyFill="1" applyBorder="1" applyAlignment="1">
      <alignment horizontal="center" vertical="center" wrapText="1"/>
    </xf>
    <xf numFmtId="0" fontId="9" fillId="5" borderId="9" xfId="0" applyNumberFormat="1" applyFont="1" applyFill="1" applyBorder="1" applyAlignment="1">
      <alignment horizontal="center" vertical="center"/>
    </xf>
    <xf numFmtId="0" fontId="9" fillId="5" borderId="10" xfId="0" applyNumberFormat="1" applyFont="1" applyFill="1" applyBorder="1" applyAlignment="1">
      <alignment horizontal="center" vertical="center"/>
    </xf>
    <xf numFmtId="0" fontId="21" fillId="5" borderId="1" xfId="0" applyNumberFormat="1" applyFont="1" applyFill="1" applyBorder="1" applyAlignment="1">
      <alignment horizontal="center" vertical="center" wrapText="1"/>
    </xf>
    <xf numFmtId="0" fontId="3" fillId="2" borderId="1" xfId="0" applyNumberFormat="1" applyFont="1" applyFill="1" applyBorder="1" applyAlignment="1">
      <alignment vertical="center"/>
    </xf>
    <xf numFmtId="0" fontId="3" fillId="2" borderId="0" xfId="0" applyNumberFormat="1" applyFont="1" applyFill="1" applyBorder="1" applyAlignment="1">
      <alignment horizontal="center" vertical="center" wrapText="1"/>
    </xf>
    <xf numFmtId="0" fontId="3" fillId="2" borderId="2" xfId="0" applyNumberFormat="1" applyFont="1" applyFill="1" applyBorder="1" applyAlignment="1">
      <alignment horizontal="center" vertical="center" wrapText="1"/>
    </xf>
    <xf numFmtId="0" fontId="3" fillId="2" borderId="0" xfId="0" applyNumberFormat="1" applyFont="1" applyFill="1" applyBorder="1" applyAlignment="1">
      <alignment vertical="center" wrapText="1"/>
    </xf>
    <xf numFmtId="0" fontId="3" fillId="2" borderId="2" xfId="0" applyNumberFormat="1" applyFont="1" applyFill="1" applyBorder="1" applyAlignment="1">
      <alignment vertical="center" wrapText="1"/>
    </xf>
    <xf numFmtId="0" fontId="8" fillId="0" borderId="1" xfId="0" applyNumberFormat="1" applyFont="1" applyBorder="1" applyAlignment="1">
      <alignment horizontal="center" vertical="center"/>
    </xf>
    <xf numFmtId="0" fontId="3" fillId="0" borderId="6" xfId="0" applyNumberFormat="1" applyFont="1" applyBorder="1" applyAlignment="1">
      <alignment vertical="center"/>
    </xf>
    <xf numFmtId="0" fontId="3" fillId="0" borderId="7" xfId="0" applyNumberFormat="1" applyFont="1" applyBorder="1" applyAlignment="1">
      <alignment vertical="center"/>
    </xf>
    <xf numFmtId="0" fontId="3" fillId="0" borderId="8" xfId="0" applyNumberFormat="1" applyFont="1" applyBorder="1" applyAlignment="1">
      <alignment horizontal="left" vertical="center"/>
    </xf>
    <xf numFmtId="0" fontId="3" fillId="0" borderId="2" xfId="0" applyNumberFormat="1" applyFont="1" applyBorder="1" applyAlignment="1">
      <alignment horizontal="left" vertical="center"/>
    </xf>
  </cellXfs>
  <cellStyles count="2">
    <cellStyle name="Currency 2" xfId="1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4.xml"/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omments" Target="../comments5.xml"/><Relationship Id="rId2" Type="http://schemas.openxmlformats.org/officeDocument/2006/relationships/vmlDrawing" Target="../drawings/vmlDrawing5.v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comments" Target="../comments6.xml"/><Relationship Id="rId2" Type="http://schemas.openxmlformats.org/officeDocument/2006/relationships/vmlDrawing" Target="../drawings/vmlDrawing6.v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comments" Target="../comments7.xml"/><Relationship Id="rId2" Type="http://schemas.openxmlformats.org/officeDocument/2006/relationships/vmlDrawing" Target="../drawings/vmlDrawing7.v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comments" Target="../comments8.xml"/><Relationship Id="rId2" Type="http://schemas.openxmlformats.org/officeDocument/2006/relationships/vmlDrawing" Target="../drawings/vmlDrawing8.v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comments" Target="../comments9.xml"/><Relationship Id="rId2" Type="http://schemas.openxmlformats.org/officeDocument/2006/relationships/vmlDrawing" Target="../drawings/vmlDrawing9.v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comments" Target="../comments10.xml"/><Relationship Id="rId2" Type="http://schemas.openxmlformats.org/officeDocument/2006/relationships/vmlDrawing" Target="../drawings/vmlDrawing10.v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1.xml"/><Relationship Id="rId2" Type="http://schemas.openxmlformats.org/officeDocument/2006/relationships/vmlDrawing" Target="../drawings/vmlDrawing11.vml"/><Relationship Id="rId1" Type="http://schemas.openxmlformats.org/officeDocument/2006/relationships/printerSettings" Target="../printerSettings/printerSettings1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AF19"/>
  <sheetViews>
    <sheetView view="pageBreakPreview" zoomScale="55" zoomScaleNormal="70" zoomScaleSheetLayoutView="55" zoomScalePageLayoutView="70" workbookViewId="0">
      <pane xSplit="15" ySplit="3" topLeftCell="P12" activePane="bottomRight" state="frozen"/>
      <selection pane="topRight" activeCell="K1" sqref="K1"/>
      <selection pane="bottomLeft" activeCell="A4" sqref="A4"/>
      <selection pane="bottomRight" activeCell="AC28" sqref="AC28"/>
    </sheetView>
  </sheetViews>
  <sheetFormatPr defaultRowHeight="15"/>
  <cols>
    <col min="1" max="1" width="5.85546875" style="30" customWidth="1"/>
    <col min="2" max="2" width="41" style="31" customWidth="1"/>
    <col min="3" max="3" width="29.42578125" style="30" customWidth="1"/>
    <col min="4" max="4" width="23.42578125" style="37" customWidth="1"/>
    <col min="5" max="7" width="14.140625" style="30" customWidth="1"/>
    <col min="8" max="8" width="9.28515625" style="30" customWidth="1"/>
    <col min="9" max="14" width="12.140625" style="30" customWidth="1"/>
    <col min="15" max="15" width="16" style="51" customWidth="1"/>
    <col min="16" max="16" width="14.42578125" style="51" customWidth="1"/>
    <col min="17" max="17" width="14.140625" style="30" customWidth="1"/>
    <col min="18" max="18" width="11.140625" style="30" customWidth="1"/>
    <col min="19" max="19" width="11.28515625" style="55" customWidth="1"/>
    <col min="20" max="21" width="20.140625" style="30" customWidth="1"/>
    <col min="22" max="22" width="12.140625" style="30" customWidth="1"/>
    <col min="23" max="23" width="19.140625" style="30" customWidth="1"/>
    <col min="24" max="24" width="12.140625" style="30" customWidth="1"/>
    <col min="25" max="28" width="9.7109375" style="51" customWidth="1"/>
    <col min="29" max="29" width="10.85546875" style="31" customWidth="1"/>
    <col min="30" max="31" width="9.140625" style="29"/>
    <col min="32" max="32" width="11.5703125" style="29" customWidth="1"/>
    <col min="33" max="16384" width="9.140625" style="29"/>
  </cols>
  <sheetData>
    <row r="1" spans="1:32" ht="57" customHeight="1">
      <c r="A1" s="185" t="s">
        <v>103</v>
      </c>
      <c r="B1" s="185"/>
      <c r="C1" s="185"/>
      <c r="D1" s="186"/>
      <c r="E1" s="186"/>
      <c r="F1" s="186"/>
      <c r="G1" s="186"/>
      <c r="H1" s="186"/>
      <c r="I1" s="186"/>
      <c r="J1" s="186"/>
      <c r="K1" s="186"/>
      <c r="L1" s="186"/>
      <c r="M1" s="186"/>
      <c r="N1" s="186"/>
      <c r="O1" s="186"/>
      <c r="P1" s="186"/>
      <c r="Q1" s="186"/>
      <c r="R1" s="186"/>
      <c r="S1" s="186"/>
      <c r="T1" s="186"/>
      <c r="U1" s="186"/>
      <c r="V1" s="186"/>
      <c r="W1" s="186"/>
      <c r="X1" s="186"/>
      <c r="Y1" s="186"/>
      <c r="Z1" s="186"/>
      <c r="AA1" s="186"/>
      <c r="AB1" s="186"/>
      <c r="AC1" s="186"/>
    </row>
    <row r="2" spans="1:32" ht="129.75" customHeight="1">
      <c r="A2" s="189" t="s">
        <v>1</v>
      </c>
      <c r="B2" s="195" t="s">
        <v>2</v>
      </c>
      <c r="C2" s="193" t="s">
        <v>7</v>
      </c>
      <c r="D2" s="191" t="s">
        <v>85</v>
      </c>
      <c r="E2" s="187" t="s">
        <v>370</v>
      </c>
      <c r="F2" s="187"/>
      <c r="G2" s="187"/>
      <c r="H2" s="187"/>
      <c r="I2" s="187"/>
      <c r="J2" s="187" t="s">
        <v>336</v>
      </c>
      <c r="K2" s="187"/>
      <c r="L2" s="187"/>
      <c r="M2" s="187"/>
      <c r="N2" s="187"/>
      <c r="O2" s="187" t="s">
        <v>305</v>
      </c>
      <c r="P2" s="187"/>
      <c r="Q2" s="187"/>
      <c r="R2" s="187"/>
      <c r="S2" s="187"/>
      <c r="T2" s="187" t="s">
        <v>158</v>
      </c>
      <c r="U2" s="187"/>
      <c r="V2" s="187"/>
      <c r="W2" s="187"/>
      <c r="X2" s="187"/>
      <c r="Y2" s="188" t="s">
        <v>161</v>
      </c>
      <c r="Z2" s="188"/>
      <c r="AA2" s="188"/>
      <c r="AB2" s="188"/>
      <c r="AC2" s="188"/>
      <c r="AD2" s="183" t="s">
        <v>354</v>
      </c>
    </row>
    <row r="3" spans="1:32" s="32" customFormat="1" ht="105" customHeight="1">
      <c r="A3" s="190"/>
      <c r="B3" s="196"/>
      <c r="C3" s="194"/>
      <c r="D3" s="192"/>
      <c r="E3" s="19" t="s">
        <v>203</v>
      </c>
      <c r="F3" s="19" t="s">
        <v>204</v>
      </c>
      <c r="G3" s="19" t="s">
        <v>205</v>
      </c>
      <c r="H3" s="54" t="s">
        <v>142</v>
      </c>
      <c r="I3" s="69" t="s">
        <v>216</v>
      </c>
      <c r="J3" s="19" t="s">
        <v>203</v>
      </c>
      <c r="K3" s="19" t="s">
        <v>204</v>
      </c>
      <c r="L3" s="19" t="s">
        <v>205</v>
      </c>
      <c r="M3" s="54" t="s">
        <v>142</v>
      </c>
      <c r="N3" s="70" t="s">
        <v>216</v>
      </c>
      <c r="O3" s="19" t="s">
        <v>203</v>
      </c>
      <c r="P3" s="19" t="s">
        <v>204</v>
      </c>
      <c r="Q3" s="19" t="s">
        <v>205</v>
      </c>
      <c r="R3" s="54" t="s">
        <v>142</v>
      </c>
      <c r="S3" s="70" t="s">
        <v>216</v>
      </c>
      <c r="T3" s="19" t="s">
        <v>203</v>
      </c>
      <c r="U3" s="19" t="s">
        <v>204</v>
      </c>
      <c r="V3" s="19" t="s">
        <v>205</v>
      </c>
      <c r="W3" s="54" t="s">
        <v>142</v>
      </c>
      <c r="X3" s="69" t="s">
        <v>216</v>
      </c>
      <c r="Y3" s="19" t="s">
        <v>203</v>
      </c>
      <c r="Z3" s="19" t="s">
        <v>204</v>
      </c>
      <c r="AA3" s="19" t="s">
        <v>205</v>
      </c>
      <c r="AB3" s="54" t="s">
        <v>142</v>
      </c>
      <c r="AC3" s="69" t="s">
        <v>216</v>
      </c>
      <c r="AD3" s="184"/>
      <c r="AE3" s="72"/>
      <c r="AF3" s="72"/>
    </row>
    <row r="4" spans="1:32" s="168" customFormat="1" ht="42.75" customHeight="1">
      <c r="A4" s="146">
        <v>1</v>
      </c>
      <c r="B4" s="147" t="s">
        <v>138</v>
      </c>
      <c r="C4" s="147" t="s">
        <v>14</v>
      </c>
      <c r="D4" s="147" t="s">
        <v>89</v>
      </c>
      <c r="E4" s="148">
        <v>9</v>
      </c>
      <c r="F4" s="148">
        <v>1</v>
      </c>
      <c r="G4" s="148">
        <v>1</v>
      </c>
      <c r="H4" s="159">
        <f t="shared" ref="H4:H12" si="0">200*(E4+1-F4)*G4/E4</f>
        <v>200</v>
      </c>
      <c r="I4" s="149">
        <f>ROUNDUP(H4,0)</f>
        <v>200</v>
      </c>
      <c r="J4" s="150">
        <v>7</v>
      </c>
      <c r="K4" s="150">
        <v>1</v>
      </c>
      <c r="L4" s="150">
        <v>0.5</v>
      </c>
      <c r="M4" s="166">
        <f>200*(J4+1-K4)*L4/J4</f>
        <v>100</v>
      </c>
      <c r="N4" s="149">
        <f t="shared" ref="N4:N19" si="1">ROUNDUP(M4,0)</f>
        <v>100</v>
      </c>
      <c r="O4" s="150">
        <v>9</v>
      </c>
      <c r="P4" s="150">
        <v>1</v>
      </c>
      <c r="Q4" s="148">
        <v>0.5</v>
      </c>
      <c r="R4" s="166">
        <f t="shared" ref="R4:R11" si="2">200*(O4+1-P4)*Q4/O4</f>
        <v>100</v>
      </c>
      <c r="S4" s="149">
        <f t="shared" ref="S4:S19" si="3">ROUNDUP(R4,0)</f>
        <v>100</v>
      </c>
      <c r="T4" s="148">
        <v>9</v>
      </c>
      <c r="U4" s="148">
        <v>1</v>
      </c>
      <c r="V4" s="150">
        <v>0.25</v>
      </c>
      <c r="W4" s="159">
        <f>200*(T4+1-U4)*V4/T4</f>
        <v>50</v>
      </c>
      <c r="X4" s="149">
        <f t="shared" ref="X4:X19" si="4">ROUNDUP(W4,0)</f>
        <v>50</v>
      </c>
      <c r="Y4" s="150">
        <v>8</v>
      </c>
      <c r="Z4" s="150">
        <v>1</v>
      </c>
      <c r="AA4" s="150">
        <v>0.25</v>
      </c>
      <c r="AB4" s="159">
        <f>200*(Y4+1-Z4)*AA4/Y4</f>
        <v>50</v>
      </c>
      <c r="AC4" s="149">
        <f t="shared" ref="AC4:AC19" si="5">ROUNDUP(AB4,0)</f>
        <v>50</v>
      </c>
      <c r="AD4" s="153">
        <f>LARGE(CHOOSE({1,2,3,4}, N4,S4,X4,AC4),1)+LARGE(CHOOSE({1,2,3,4}, N4,S4,X4,AC4),2)+I4</f>
        <v>400</v>
      </c>
      <c r="AE4" s="167"/>
      <c r="AF4" s="167"/>
    </row>
    <row r="5" spans="1:32" s="168" customFormat="1" ht="23.25" customHeight="1">
      <c r="A5" s="146">
        <v>2</v>
      </c>
      <c r="B5" s="147" t="s">
        <v>139</v>
      </c>
      <c r="C5" s="147" t="s">
        <v>53</v>
      </c>
      <c r="D5" s="147" t="s">
        <v>87</v>
      </c>
      <c r="E5" s="148">
        <v>9</v>
      </c>
      <c r="F5" s="148">
        <v>1</v>
      </c>
      <c r="G5" s="148">
        <v>1</v>
      </c>
      <c r="H5" s="159">
        <f t="shared" si="0"/>
        <v>200</v>
      </c>
      <c r="I5" s="149">
        <f>ROUNDUP(H5,0)</f>
        <v>200</v>
      </c>
      <c r="J5" s="150">
        <v>7</v>
      </c>
      <c r="K5" s="150">
        <v>2</v>
      </c>
      <c r="L5" s="150">
        <v>0.5</v>
      </c>
      <c r="M5" s="166">
        <f>200*(J5+1-K5)*L5/J5</f>
        <v>85.714285714285708</v>
      </c>
      <c r="N5" s="149">
        <f t="shared" si="1"/>
        <v>86</v>
      </c>
      <c r="O5" s="150">
        <v>9</v>
      </c>
      <c r="P5" s="150">
        <v>3</v>
      </c>
      <c r="Q5" s="148">
        <v>0.5</v>
      </c>
      <c r="R5" s="166">
        <f t="shared" si="2"/>
        <v>77.777777777777771</v>
      </c>
      <c r="S5" s="149">
        <f t="shared" si="3"/>
        <v>78</v>
      </c>
      <c r="T5" s="148">
        <v>9</v>
      </c>
      <c r="U5" s="148">
        <v>3</v>
      </c>
      <c r="V5" s="150">
        <v>0.25</v>
      </c>
      <c r="W5" s="159">
        <f>200*(T5+1-U5)*V5/T5</f>
        <v>38.888888888888886</v>
      </c>
      <c r="X5" s="149">
        <f t="shared" si="4"/>
        <v>39</v>
      </c>
      <c r="Y5" s="150">
        <v>8</v>
      </c>
      <c r="Z5" s="150">
        <v>3</v>
      </c>
      <c r="AA5" s="150">
        <v>0.25</v>
      </c>
      <c r="AB5" s="159">
        <f>200*(Y5+1-Z5)*AA5/Y5</f>
        <v>37.5</v>
      </c>
      <c r="AC5" s="149">
        <f t="shared" si="5"/>
        <v>38</v>
      </c>
      <c r="AD5" s="153">
        <f>LARGE(CHOOSE({1,2,3,4}, N5,S5,X5,AC5),1)+LARGE(CHOOSE({1,2,3,4}, N5,S5,X5,AC5),2)+I5</f>
        <v>364</v>
      </c>
      <c r="AE5" s="167"/>
      <c r="AF5" s="167"/>
    </row>
    <row r="6" spans="1:32" s="168" customFormat="1" ht="23.25" customHeight="1">
      <c r="A6" s="146">
        <v>3</v>
      </c>
      <c r="B6" s="147" t="s">
        <v>137</v>
      </c>
      <c r="C6" s="147" t="s">
        <v>15</v>
      </c>
      <c r="D6" s="147" t="s">
        <v>86</v>
      </c>
      <c r="E6" s="148">
        <v>9</v>
      </c>
      <c r="F6" s="148">
        <v>2</v>
      </c>
      <c r="G6" s="148">
        <v>1</v>
      </c>
      <c r="H6" s="159">
        <f t="shared" si="0"/>
        <v>177.77777777777777</v>
      </c>
      <c r="I6" s="149">
        <f t="shared" ref="I6:I19" si="6">ROUNDUP(H6,0)</f>
        <v>178</v>
      </c>
      <c r="J6" s="150">
        <v>7</v>
      </c>
      <c r="K6" s="150">
        <v>3</v>
      </c>
      <c r="L6" s="150">
        <v>0.5</v>
      </c>
      <c r="M6" s="166">
        <f>200*(J6+1-K6)*L6/J6</f>
        <v>71.428571428571431</v>
      </c>
      <c r="N6" s="149">
        <f t="shared" si="1"/>
        <v>72</v>
      </c>
      <c r="O6" s="150">
        <v>9</v>
      </c>
      <c r="P6" s="150">
        <v>2</v>
      </c>
      <c r="Q6" s="148">
        <v>0.5</v>
      </c>
      <c r="R6" s="166">
        <f t="shared" si="2"/>
        <v>88.888888888888886</v>
      </c>
      <c r="S6" s="149">
        <f t="shared" si="3"/>
        <v>89</v>
      </c>
      <c r="T6" s="148">
        <v>9</v>
      </c>
      <c r="U6" s="148">
        <v>2</v>
      </c>
      <c r="V6" s="150">
        <v>0.25</v>
      </c>
      <c r="W6" s="159">
        <f>200*(T6+1-U6)*V6/T6</f>
        <v>44.444444444444443</v>
      </c>
      <c r="X6" s="149">
        <f t="shared" si="4"/>
        <v>45</v>
      </c>
      <c r="Y6" s="150">
        <v>8</v>
      </c>
      <c r="Z6" s="150">
        <v>2</v>
      </c>
      <c r="AA6" s="150">
        <v>0.25</v>
      </c>
      <c r="AB6" s="159">
        <f>200*(Y6+1-Z6)*AA6/Y6</f>
        <v>43.75</v>
      </c>
      <c r="AC6" s="149">
        <f t="shared" si="5"/>
        <v>44</v>
      </c>
      <c r="AD6" s="153">
        <f>LARGE(CHOOSE({1,2,3,4}, N6,S6,X6,AC6),1)+LARGE(CHOOSE({1,2,3,4}, N6,S6,X6,AC6),2)+I6</f>
        <v>339</v>
      </c>
      <c r="AE6" s="167"/>
      <c r="AF6" s="167"/>
    </row>
    <row r="7" spans="1:32" s="168" customFormat="1" ht="23.25" customHeight="1">
      <c r="A7" s="146">
        <v>4</v>
      </c>
      <c r="B7" s="151" t="s">
        <v>164</v>
      </c>
      <c r="C7" s="152" t="s">
        <v>165</v>
      </c>
      <c r="D7" s="152" t="s">
        <v>86</v>
      </c>
      <c r="E7" s="148">
        <v>9</v>
      </c>
      <c r="F7" s="153">
        <v>5</v>
      </c>
      <c r="G7" s="148">
        <v>1</v>
      </c>
      <c r="H7" s="159">
        <f t="shared" si="0"/>
        <v>111.11111111111111</v>
      </c>
      <c r="I7" s="149">
        <f t="shared" si="6"/>
        <v>112</v>
      </c>
      <c r="J7" s="150">
        <v>7</v>
      </c>
      <c r="K7" s="150">
        <v>4</v>
      </c>
      <c r="L7" s="150">
        <v>0.5</v>
      </c>
      <c r="M7" s="166">
        <f>200*(J7+1-K7)*L7/J7</f>
        <v>57.142857142857146</v>
      </c>
      <c r="N7" s="149">
        <f t="shared" si="1"/>
        <v>58</v>
      </c>
      <c r="O7" s="150">
        <v>9</v>
      </c>
      <c r="P7" s="150">
        <v>4</v>
      </c>
      <c r="Q7" s="148">
        <v>0.5</v>
      </c>
      <c r="R7" s="166">
        <f t="shared" si="2"/>
        <v>66.666666666666671</v>
      </c>
      <c r="S7" s="149">
        <f t="shared" si="3"/>
        <v>67</v>
      </c>
      <c r="T7" s="148">
        <v>9</v>
      </c>
      <c r="U7" s="148" t="s">
        <v>51</v>
      </c>
      <c r="V7" s="150">
        <v>0.25</v>
      </c>
      <c r="W7" s="159">
        <v>0</v>
      </c>
      <c r="X7" s="149">
        <f t="shared" si="4"/>
        <v>0</v>
      </c>
      <c r="Y7" s="150">
        <v>8</v>
      </c>
      <c r="Z7" s="150">
        <v>5</v>
      </c>
      <c r="AA7" s="150">
        <v>0.25</v>
      </c>
      <c r="AB7" s="159">
        <f>200*(Y7+1-Z7)*AA7/Y7</f>
        <v>25</v>
      </c>
      <c r="AC7" s="149">
        <f t="shared" si="5"/>
        <v>25</v>
      </c>
      <c r="AD7" s="153">
        <f>LARGE(CHOOSE({1,2,3,4}, N7,S7,X7,AC7),1)+LARGE(CHOOSE({1,2,3,4}, N7,S7,X7,AC7),2)+I7</f>
        <v>237</v>
      </c>
      <c r="AE7" s="167"/>
      <c r="AF7" s="167"/>
    </row>
    <row r="8" spans="1:32" s="168" customFormat="1" ht="23.25" customHeight="1">
      <c r="A8" s="146">
        <v>5</v>
      </c>
      <c r="B8" s="151" t="s">
        <v>107</v>
      </c>
      <c r="C8" s="152" t="s">
        <v>108</v>
      </c>
      <c r="D8" s="152" t="s">
        <v>87</v>
      </c>
      <c r="E8" s="148">
        <v>9</v>
      </c>
      <c r="F8" s="153">
        <v>4</v>
      </c>
      <c r="G8" s="148">
        <v>1</v>
      </c>
      <c r="H8" s="159">
        <f t="shared" si="0"/>
        <v>133.33333333333334</v>
      </c>
      <c r="I8" s="149">
        <f t="shared" si="6"/>
        <v>134</v>
      </c>
      <c r="J8" s="150">
        <v>7</v>
      </c>
      <c r="K8" s="150">
        <v>5</v>
      </c>
      <c r="L8" s="150">
        <v>0.5</v>
      </c>
      <c r="M8" s="166">
        <f>200*(J8+1-K8)*L8/J8</f>
        <v>42.857142857142854</v>
      </c>
      <c r="N8" s="149">
        <f t="shared" si="1"/>
        <v>43</v>
      </c>
      <c r="O8" s="150">
        <v>9</v>
      </c>
      <c r="P8" s="150">
        <v>5</v>
      </c>
      <c r="Q8" s="148">
        <v>0.5</v>
      </c>
      <c r="R8" s="166">
        <f t="shared" si="2"/>
        <v>55.555555555555557</v>
      </c>
      <c r="S8" s="149">
        <f t="shared" si="3"/>
        <v>56</v>
      </c>
      <c r="T8" s="148">
        <v>9</v>
      </c>
      <c r="U8" s="148">
        <v>5</v>
      </c>
      <c r="V8" s="150">
        <v>0.25</v>
      </c>
      <c r="W8" s="159">
        <f>200*(T8+1-U8)*V8/T8</f>
        <v>27.777777777777779</v>
      </c>
      <c r="X8" s="149">
        <f t="shared" si="4"/>
        <v>28</v>
      </c>
      <c r="Y8" s="150">
        <v>8</v>
      </c>
      <c r="Z8" s="150">
        <v>4</v>
      </c>
      <c r="AA8" s="150">
        <v>0.25</v>
      </c>
      <c r="AB8" s="159">
        <f>200*(Y8+1-Z8)*AA8/Y8</f>
        <v>31.25</v>
      </c>
      <c r="AC8" s="149">
        <f t="shared" si="5"/>
        <v>32</v>
      </c>
      <c r="AD8" s="153">
        <f>LARGE(CHOOSE({1,2,3,4}, N8,S8,X8,AC8),1)+LARGE(CHOOSE({1,2,3,4}, N8,S8,X8,AC8),2)+I8</f>
        <v>233</v>
      </c>
      <c r="AE8" s="167"/>
      <c r="AF8" s="167"/>
    </row>
    <row r="9" spans="1:32" s="168" customFormat="1" ht="33" customHeight="1">
      <c r="A9" s="146">
        <v>6</v>
      </c>
      <c r="B9" s="151" t="s">
        <v>236</v>
      </c>
      <c r="C9" s="152" t="s">
        <v>302</v>
      </c>
      <c r="D9" s="152" t="s">
        <v>86</v>
      </c>
      <c r="E9" s="148">
        <v>9</v>
      </c>
      <c r="F9" s="153">
        <v>3</v>
      </c>
      <c r="G9" s="148">
        <v>1</v>
      </c>
      <c r="H9" s="159">
        <f t="shared" si="0"/>
        <v>155.55555555555554</v>
      </c>
      <c r="I9" s="149">
        <f t="shared" si="6"/>
        <v>156</v>
      </c>
      <c r="J9" s="150">
        <v>7</v>
      </c>
      <c r="K9" s="150" t="s">
        <v>51</v>
      </c>
      <c r="L9" s="150">
        <v>0.5</v>
      </c>
      <c r="M9" s="160">
        <v>0</v>
      </c>
      <c r="N9" s="149">
        <f t="shared" si="1"/>
        <v>0</v>
      </c>
      <c r="O9" s="150">
        <v>9</v>
      </c>
      <c r="P9" s="156">
        <v>7</v>
      </c>
      <c r="Q9" s="148">
        <v>0.5</v>
      </c>
      <c r="R9" s="166">
        <f t="shared" si="2"/>
        <v>33.333333333333336</v>
      </c>
      <c r="S9" s="149">
        <f t="shared" si="3"/>
        <v>34</v>
      </c>
      <c r="T9" s="153">
        <v>9</v>
      </c>
      <c r="U9" s="153" t="s">
        <v>211</v>
      </c>
      <c r="V9" s="150">
        <v>0.25</v>
      </c>
      <c r="W9" s="161">
        <v>11</v>
      </c>
      <c r="X9" s="149">
        <f t="shared" si="4"/>
        <v>11</v>
      </c>
      <c r="Y9" s="156">
        <v>8</v>
      </c>
      <c r="Z9" s="158" t="s">
        <v>211</v>
      </c>
      <c r="AA9" s="150">
        <v>0.25</v>
      </c>
      <c r="AB9" s="162">
        <v>0</v>
      </c>
      <c r="AC9" s="149">
        <f t="shared" si="5"/>
        <v>0</v>
      </c>
      <c r="AD9" s="153">
        <f>LARGE(CHOOSE({1,2,3,4}, N9,S9,X9,AC9),1)+LARGE(CHOOSE({1,2,3,4}, N9,S9,X9,AC9),2)+I9</f>
        <v>201</v>
      </c>
      <c r="AE9" s="167"/>
      <c r="AF9" s="167"/>
    </row>
    <row r="10" spans="1:32" s="168" customFormat="1" ht="33" customHeight="1">
      <c r="A10" s="146">
        <v>7</v>
      </c>
      <c r="B10" s="154" t="s">
        <v>217</v>
      </c>
      <c r="C10" s="155" t="s">
        <v>219</v>
      </c>
      <c r="D10" s="155" t="s">
        <v>87</v>
      </c>
      <c r="E10" s="148">
        <v>9</v>
      </c>
      <c r="F10" s="156">
        <v>6</v>
      </c>
      <c r="G10" s="148">
        <v>1</v>
      </c>
      <c r="H10" s="159">
        <f t="shared" si="0"/>
        <v>88.888888888888886</v>
      </c>
      <c r="I10" s="149">
        <f t="shared" si="6"/>
        <v>89</v>
      </c>
      <c r="J10" s="150">
        <v>7</v>
      </c>
      <c r="K10" s="150">
        <v>6</v>
      </c>
      <c r="L10" s="150">
        <v>0.5</v>
      </c>
      <c r="M10" s="169">
        <f>200*(J10+1-K10)*L10/J10</f>
        <v>28.571428571428573</v>
      </c>
      <c r="N10" s="149">
        <f t="shared" si="1"/>
        <v>29</v>
      </c>
      <c r="O10" s="150">
        <v>9</v>
      </c>
      <c r="P10" s="156">
        <v>6</v>
      </c>
      <c r="Q10" s="148">
        <v>0.5</v>
      </c>
      <c r="R10" s="166">
        <f t="shared" si="2"/>
        <v>44.444444444444443</v>
      </c>
      <c r="S10" s="149">
        <f t="shared" si="3"/>
        <v>45</v>
      </c>
      <c r="T10" s="150">
        <v>9</v>
      </c>
      <c r="U10" s="156" t="s">
        <v>211</v>
      </c>
      <c r="V10" s="150">
        <v>0.25</v>
      </c>
      <c r="W10" s="157">
        <v>40</v>
      </c>
      <c r="X10" s="149">
        <f t="shared" si="4"/>
        <v>40</v>
      </c>
      <c r="Y10" s="150">
        <v>8</v>
      </c>
      <c r="Z10" s="158" t="s">
        <v>211</v>
      </c>
      <c r="AA10" s="150">
        <v>0.25</v>
      </c>
      <c r="AB10" s="157">
        <v>32</v>
      </c>
      <c r="AC10" s="149">
        <f t="shared" si="5"/>
        <v>32</v>
      </c>
      <c r="AD10" s="153">
        <f>LARGE(CHOOSE({1,2,3,4}, N10,S10,X10,AC10),1)+LARGE(CHOOSE({1,2,3,4}, N10,S10,X10,AC10),2)+I10</f>
        <v>174</v>
      </c>
      <c r="AE10" s="167"/>
      <c r="AF10" s="167"/>
    </row>
    <row r="11" spans="1:32" s="168" customFormat="1" ht="35.25" customHeight="1">
      <c r="A11" s="146">
        <v>8</v>
      </c>
      <c r="B11" s="154" t="s">
        <v>218</v>
      </c>
      <c r="C11" s="155" t="s">
        <v>220</v>
      </c>
      <c r="D11" s="155" t="s">
        <v>87</v>
      </c>
      <c r="E11" s="148">
        <v>9</v>
      </c>
      <c r="F11" s="156">
        <v>8</v>
      </c>
      <c r="G11" s="148">
        <v>1</v>
      </c>
      <c r="H11" s="159">
        <f t="shared" si="0"/>
        <v>44.444444444444443</v>
      </c>
      <c r="I11" s="149">
        <f t="shared" si="6"/>
        <v>45</v>
      </c>
      <c r="J11" s="150">
        <v>7</v>
      </c>
      <c r="K11" s="150">
        <v>7</v>
      </c>
      <c r="L11" s="150">
        <v>0.5</v>
      </c>
      <c r="M11" s="166">
        <f>200*(J11+1-K11)*L11/J11</f>
        <v>14.285714285714286</v>
      </c>
      <c r="N11" s="149">
        <f t="shared" si="1"/>
        <v>15</v>
      </c>
      <c r="O11" s="150">
        <v>9</v>
      </c>
      <c r="P11" s="156">
        <v>8</v>
      </c>
      <c r="Q11" s="148">
        <v>0.5</v>
      </c>
      <c r="R11" s="166">
        <f t="shared" si="2"/>
        <v>22.222222222222221</v>
      </c>
      <c r="S11" s="149">
        <f t="shared" si="3"/>
        <v>23</v>
      </c>
      <c r="T11" s="150">
        <v>9</v>
      </c>
      <c r="U11" s="156" t="s">
        <v>211</v>
      </c>
      <c r="V11" s="150">
        <v>0.25</v>
      </c>
      <c r="W11" s="157">
        <v>40</v>
      </c>
      <c r="X11" s="149">
        <f t="shared" si="4"/>
        <v>40</v>
      </c>
      <c r="Y11" s="150">
        <v>8</v>
      </c>
      <c r="Z11" s="158" t="s">
        <v>211</v>
      </c>
      <c r="AA11" s="150">
        <v>0.25</v>
      </c>
      <c r="AB11" s="157">
        <v>32</v>
      </c>
      <c r="AC11" s="149">
        <f t="shared" si="5"/>
        <v>32</v>
      </c>
      <c r="AD11" s="153">
        <f>LARGE(CHOOSE({1,2,3,4}, N11,S11,X11,AC11),1)+LARGE(CHOOSE({1,2,3,4}, N11,S11,X11,AC11),2)+I11</f>
        <v>117</v>
      </c>
      <c r="AE11" s="167"/>
      <c r="AF11" s="167"/>
    </row>
    <row r="12" spans="1:32" s="168" customFormat="1" ht="23.25" customHeight="1">
      <c r="A12" s="146">
        <v>9</v>
      </c>
      <c r="B12" s="151" t="s">
        <v>424</v>
      </c>
      <c r="C12" s="153" t="s">
        <v>426</v>
      </c>
      <c r="D12" s="152" t="s">
        <v>227</v>
      </c>
      <c r="E12" s="148">
        <v>9</v>
      </c>
      <c r="F12" s="153">
        <v>7</v>
      </c>
      <c r="G12" s="148">
        <v>1</v>
      </c>
      <c r="H12" s="159">
        <f t="shared" si="0"/>
        <v>66.666666666666671</v>
      </c>
      <c r="I12" s="149">
        <f t="shared" si="6"/>
        <v>67</v>
      </c>
      <c r="J12" s="150">
        <v>7</v>
      </c>
      <c r="K12" s="150" t="s">
        <v>51</v>
      </c>
      <c r="L12" s="150">
        <v>1</v>
      </c>
      <c r="M12" s="150">
        <v>0</v>
      </c>
      <c r="N12" s="149">
        <f t="shared" si="1"/>
        <v>0</v>
      </c>
      <c r="O12" s="150">
        <v>9</v>
      </c>
      <c r="P12" s="150" t="s">
        <v>51</v>
      </c>
      <c r="Q12" s="148">
        <v>0.5</v>
      </c>
      <c r="R12" s="159">
        <v>0</v>
      </c>
      <c r="S12" s="149">
        <f t="shared" si="3"/>
        <v>0</v>
      </c>
      <c r="T12" s="153">
        <v>9</v>
      </c>
      <c r="U12" s="153" t="s">
        <v>211</v>
      </c>
      <c r="V12" s="153">
        <v>0.5</v>
      </c>
      <c r="W12" s="161">
        <f>X18/2</f>
        <v>3</v>
      </c>
      <c r="X12" s="170">
        <f t="shared" si="4"/>
        <v>3</v>
      </c>
      <c r="Y12" s="156">
        <v>8</v>
      </c>
      <c r="Z12" s="156" t="s">
        <v>211</v>
      </c>
      <c r="AA12" s="156">
        <v>0.5</v>
      </c>
      <c r="AB12" s="162">
        <f>AC18/2</f>
        <v>3.5</v>
      </c>
      <c r="AC12" s="171">
        <f t="shared" si="5"/>
        <v>4</v>
      </c>
      <c r="AD12" s="153">
        <f>LARGE(CHOOSE({1,2,3,4}, N12,S12,X12,AC12),1)+LARGE(CHOOSE({1,2,3,4}, N12,S12,X12,AC12),2)+I12</f>
        <v>74</v>
      </c>
      <c r="AE12" s="167"/>
      <c r="AF12" s="167"/>
    </row>
    <row r="13" spans="1:32" s="168" customFormat="1" ht="23.25" customHeight="1">
      <c r="A13" s="146">
        <v>10</v>
      </c>
      <c r="B13" s="151" t="s">
        <v>105</v>
      </c>
      <c r="C13" s="152" t="s">
        <v>106</v>
      </c>
      <c r="D13" s="152" t="s">
        <v>86</v>
      </c>
      <c r="E13" s="148">
        <v>9</v>
      </c>
      <c r="F13" s="153" t="s">
        <v>51</v>
      </c>
      <c r="G13" s="148">
        <v>1</v>
      </c>
      <c r="H13" s="159">
        <v>0</v>
      </c>
      <c r="I13" s="149">
        <f t="shared" si="6"/>
        <v>0</v>
      </c>
      <c r="J13" s="150">
        <v>7</v>
      </c>
      <c r="K13" s="150" t="s">
        <v>51</v>
      </c>
      <c r="L13" s="150">
        <v>1</v>
      </c>
      <c r="M13" s="150">
        <v>0</v>
      </c>
      <c r="N13" s="149">
        <f t="shared" si="1"/>
        <v>0</v>
      </c>
      <c r="O13" s="150">
        <v>9</v>
      </c>
      <c r="P13" s="150" t="s">
        <v>51</v>
      </c>
      <c r="Q13" s="148">
        <v>0.5</v>
      </c>
      <c r="R13" s="166">
        <v>0</v>
      </c>
      <c r="S13" s="149">
        <f t="shared" si="3"/>
        <v>0</v>
      </c>
      <c r="T13" s="148">
        <v>9</v>
      </c>
      <c r="U13" s="148">
        <v>4</v>
      </c>
      <c r="V13" s="150">
        <v>0.5</v>
      </c>
      <c r="W13" s="159">
        <f>200*(T13+1-U13)*V13/T13</f>
        <v>66.666666666666671</v>
      </c>
      <c r="X13" s="149">
        <f t="shared" si="4"/>
        <v>67</v>
      </c>
      <c r="Y13" s="150">
        <v>8</v>
      </c>
      <c r="Z13" s="150" t="s">
        <v>51</v>
      </c>
      <c r="AA13" s="150">
        <v>0.5</v>
      </c>
      <c r="AB13" s="159">
        <v>0</v>
      </c>
      <c r="AC13" s="149">
        <f t="shared" si="5"/>
        <v>0</v>
      </c>
      <c r="AD13" s="153">
        <f>LARGE(CHOOSE({1,2,3,4}, N13,S13,X13,AC13),1)+LARGE(CHOOSE({1,2,3,4}, N13,S13,X13,AC13),2)+I13</f>
        <v>67</v>
      </c>
      <c r="AE13" s="167"/>
      <c r="AF13" s="167"/>
    </row>
    <row r="14" spans="1:32" s="168" customFormat="1" ht="23.25" customHeight="1">
      <c r="A14" s="146">
        <v>11</v>
      </c>
      <c r="B14" s="151" t="s">
        <v>109</v>
      </c>
      <c r="C14" s="152" t="s">
        <v>111</v>
      </c>
      <c r="D14" s="152" t="s">
        <v>113</v>
      </c>
      <c r="E14" s="148">
        <v>9</v>
      </c>
      <c r="F14" s="153" t="s">
        <v>51</v>
      </c>
      <c r="G14" s="148">
        <v>1</v>
      </c>
      <c r="H14" s="159">
        <v>0</v>
      </c>
      <c r="I14" s="149">
        <f t="shared" si="6"/>
        <v>0</v>
      </c>
      <c r="J14" s="150">
        <v>7</v>
      </c>
      <c r="K14" s="150" t="s">
        <v>51</v>
      </c>
      <c r="L14" s="150">
        <v>0.5</v>
      </c>
      <c r="M14" s="150">
        <v>0</v>
      </c>
      <c r="N14" s="149">
        <f t="shared" si="1"/>
        <v>0</v>
      </c>
      <c r="O14" s="150">
        <v>9</v>
      </c>
      <c r="P14" s="150" t="s">
        <v>51</v>
      </c>
      <c r="Q14" s="148">
        <v>0.5</v>
      </c>
      <c r="R14" s="166">
        <v>0</v>
      </c>
      <c r="S14" s="149">
        <f t="shared" si="3"/>
        <v>0</v>
      </c>
      <c r="T14" s="148">
        <v>9</v>
      </c>
      <c r="U14" s="148">
        <v>6</v>
      </c>
      <c r="V14" s="150">
        <v>0.25</v>
      </c>
      <c r="W14" s="163">
        <f>200*(T14+1-U14)*V14/T14</f>
        <v>22.222222222222221</v>
      </c>
      <c r="X14" s="149">
        <f t="shared" si="4"/>
        <v>23</v>
      </c>
      <c r="Y14" s="150">
        <v>8</v>
      </c>
      <c r="Z14" s="150">
        <v>6</v>
      </c>
      <c r="AA14" s="150">
        <v>0.25</v>
      </c>
      <c r="AB14" s="163">
        <f>200*(Y14+1-Z14)*AA14/Y14</f>
        <v>18.75</v>
      </c>
      <c r="AC14" s="149">
        <f t="shared" si="5"/>
        <v>19</v>
      </c>
      <c r="AD14" s="153">
        <f>LARGE(CHOOSE({1,2,3,4}, N14,S14,X14,AC14),1)+LARGE(CHOOSE({1,2,3,4}, N14,S14,X14,AC14),2)+I14</f>
        <v>42</v>
      </c>
      <c r="AE14" s="167"/>
      <c r="AF14" s="167"/>
    </row>
    <row r="15" spans="1:32" s="168" customFormat="1" ht="23.25" customHeight="1">
      <c r="A15" s="146">
        <v>12</v>
      </c>
      <c r="B15" s="151" t="s">
        <v>110</v>
      </c>
      <c r="C15" s="152" t="s">
        <v>112</v>
      </c>
      <c r="D15" s="152" t="s">
        <v>113</v>
      </c>
      <c r="E15" s="148">
        <v>9</v>
      </c>
      <c r="F15" s="153" t="s">
        <v>51</v>
      </c>
      <c r="G15" s="148">
        <v>1</v>
      </c>
      <c r="H15" s="159">
        <v>0</v>
      </c>
      <c r="I15" s="149">
        <f t="shared" si="6"/>
        <v>0</v>
      </c>
      <c r="J15" s="150">
        <v>7</v>
      </c>
      <c r="K15" s="150" t="s">
        <v>51</v>
      </c>
      <c r="L15" s="150">
        <v>0.5</v>
      </c>
      <c r="M15" s="150">
        <v>0</v>
      </c>
      <c r="N15" s="149">
        <f t="shared" si="1"/>
        <v>0</v>
      </c>
      <c r="O15" s="150">
        <v>9</v>
      </c>
      <c r="P15" s="150" t="s">
        <v>51</v>
      </c>
      <c r="Q15" s="148">
        <v>0.5</v>
      </c>
      <c r="R15" s="166">
        <v>0</v>
      </c>
      <c r="S15" s="149">
        <f t="shared" si="3"/>
        <v>0</v>
      </c>
      <c r="T15" s="148">
        <v>9</v>
      </c>
      <c r="U15" s="148">
        <v>7</v>
      </c>
      <c r="V15" s="150">
        <v>0.25</v>
      </c>
      <c r="W15" s="163">
        <f>200*(T15+1-U15)*V15/T15</f>
        <v>16.666666666666668</v>
      </c>
      <c r="X15" s="149">
        <f t="shared" si="4"/>
        <v>17</v>
      </c>
      <c r="Y15" s="150">
        <v>8</v>
      </c>
      <c r="Z15" s="150">
        <v>7</v>
      </c>
      <c r="AA15" s="150">
        <v>0.25</v>
      </c>
      <c r="AB15" s="163">
        <f>200*(Y15+1-Z15)*AA15/Y15</f>
        <v>12.5</v>
      </c>
      <c r="AC15" s="149">
        <f t="shared" si="5"/>
        <v>13</v>
      </c>
      <c r="AD15" s="153">
        <f>LARGE(CHOOSE({1,2,3,4}, N15,S15,X15,AC15),1)+LARGE(CHOOSE({1,2,3,4}, N15,S15,X15,AC15),2)+I15</f>
        <v>30</v>
      </c>
      <c r="AE15" s="167"/>
      <c r="AF15" s="167"/>
    </row>
    <row r="16" spans="1:32" s="168" customFormat="1" ht="21.75" customHeight="1">
      <c r="A16" s="146">
        <v>13</v>
      </c>
      <c r="B16" s="151" t="s">
        <v>425</v>
      </c>
      <c r="C16" s="153" t="s">
        <v>427</v>
      </c>
      <c r="D16" s="152" t="s">
        <v>86</v>
      </c>
      <c r="E16" s="148">
        <v>9</v>
      </c>
      <c r="F16" s="153">
        <v>9</v>
      </c>
      <c r="G16" s="148">
        <v>1</v>
      </c>
      <c r="H16" s="159">
        <f>200*(E16+1-F16)*G16/E16</f>
        <v>22.222222222222221</v>
      </c>
      <c r="I16" s="149">
        <f t="shared" si="6"/>
        <v>23</v>
      </c>
      <c r="J16" s="150">
        <v>7</v>
      </c>
      <c r="K16" s="150" t="s">
        <v>51</v>
      </c>
      <c r="L16" s="150">
        <v>1</v>
      </c>
      <c r="M16" s="150">
        <v>0</v>
      </c>
      <c r="N16" s="149">
        <f t="shared" si="1"/>
        <v>0</v>
      </c>
      <c r="O16" s="156">
        <v>9</v>
      </c>
      <c r="P16" s="156" t="s">
        <v>211</v>
      </c>
      <c r="Q16" s="148">
        <v>0.5</v>
      </c>
      <c r="R16" s="161">
        <v>6</v>
      </c>
      <c r="S16" s="177">
        <f t="shared" si="3"/>
        <v>6</v>
      </c>
      <c r="T16" s="148">
        <v>9</v>
      </c>
      <c r="U16" s="148" t="s">
        <v>51</v>
      </c>
      <c r="V16" s="150">
        <v>0.5</v>
      </c>
      <c r="W16" s="163">
        <v>0</v>
      </c>
      <c r="X16" s="149">
        <f t="shared" si="4"/>
        <v>0</v>
      </c>
      <c r="Y16" s="150">
        <v>8</v>
      </c>
      <c r="Z16" s="150" t="s">
        <v>51</v>
      </c>
      <c r="AA16" s="150">
        <v>0.5</v>
      </c>
      <c r="AB16" s="163">
        <v>0</v>
      </c>
      <c r="AC16" s="149">
        <f t="shared" si="5"/>
        <v>0</v>
      </c>
      <c r="AD16" s="153">
        <f>LARGE(CHOOSE({1,2,3,4}, N16,S16,X16,AC16),1)+LARGE(CHOOSE({1,2,3,4}, N16,S16,X16,AC16),2)+I16</f>
        <v>29</v>
      </c>
      <c r="AE16" s="167">
        <f>AD16/2</f>
        <v>14.5</v>
      </c>
      <c r="AF16" s="167">
        <f>AD16/2</f>
        <v>14.5</v>
      </c>
    </row>
    <row r="17" spans="1:32" s="168" customFormat="1" ht="21.75" customHeight="1">
      <c r="A17" s="146">
        <v>14</v>
      </c>
      <c r="B17" s="151" t="s">
        <v>159</v>
      </c>
      <c r="C17" s="152" t="s">
        <v>168</v>
      </c>
      <c r="D17" s="152" t="s">
        <v>86</v>
      </c>
      <c r="E17" s="148">
        <v>9</v>
      </c>
      <c r="F17" s="153" t="s">
        <v>51</v>
      </c>
      <c r="G17" s="148">
        <v>1</v>
      </c>
      <c r="H17" s="159">
        <v>0</v>
      </c>
      <c r="I17" s="149">
        <f t="shared" si="6"/>
        <v>0</v>
      </c>
      <c r="J17" s="150">
        <v>7</v>
      </c>
      <c r="K17" s="150" t="s">
        <v>51</v>
      </c>
      <c r="L17" s="150">
        <v>1</v>
      </c>
      <c r="M17" s="150">
        <v>0</v>
      </c>
      <c r="N17" s="149">
        <f t="shared" si="1"/>
        <v>0</v>
      </c>
      <c r="O17" s="150">
        <v>9</v>
      </c>
      <c r="P17" s="150" t="s">
        <v>51</v>
      </c>
      <c r="Q17" s="148">
        <v>0.5</v>
      </c>
      <c r="R17" s="166">
        <v>0</v>
      </c>
      <c r="S17" s="149">
        <f t="shared" si="3"/>
        <v>0</v>
      </c>
      <c r="T17" s="148">
        <v>9</v>
      </c>
      <c r="U17" s="148">
        <v>8</v>
      </c>
      <c r="V17" s="150">
        <v>0.5</v>
      </c>
      <c r="W17" s="163">
        <f>200*(T17+1-U17)*V17/T17</f>
        <v>22.222222222222221</v>
      </c>
      <c r="X17" s="149">
        <f t="shared" si="4"/>
        <v>23</v>
      </c>
      <c r="Y17" s="150">
        <v>8</v>
      </c>
      <c r="Z17" s="150" t="s">
        <v>51</v>
      </c>
      <c r="AA17" s="150">
        <v>0.5</v>
      </c>
      <c r="AB17" s="163">
        <v>0</v>
      </c>
      <c r="AC17" s="149">
        <f t="shared" si="5"/>
        <v>0</v>
      </c>
      <c r="AD17" s="153">
        <f>LARGE(CHOOSE({1,2,3,4}, N17,S17,X17,AC17),1)+LARGE(CHOOSE({1,2,3,4}, N17,S17,X17,AC17),2)+I17</f>
        <v>23</v>
      </c>
      <c r="AE17" s="167"/>
      <c r="AF17" s="167"/>
    </row>
    <row r="18" spans="1:32" s="168" customFormat="1" ht="21.75" customHeight="1">
      <c r="A18" s="146">
        <v>15</v>
      </c>
      <c r="B18" s="151" t="s">
        <v>160</v>
      </c>
      <c r="C18" s="152" t="s">
        <v>169</v>
      </c>
      <c r="D18" s="152" t="s">
        <v>87</v>
      </c>
      <c r="E18" s="148">
        <v>9</v>
      </c>
      <c r="F18" s="153" t="s">
        <v>51</v>
      </c>
      <c r="G18" s="148">
        <v>1</v>
      </c>
      <c r="H18" s="159">
        <v>0</v>
      </c>
      <c r="I18" s="149">
        <f t="shared" si="6"/>
        <v>0</v>
      </c>
      <c r="J18" s="150">
        <v>7</v>
      </c>
      <c r="K18" s="150" t="s">
        <v>51</v>
      </c>
      <c r="L18" s="150">
        <v>0.5</v>
      </c>
      <c r="M18" s="150">
        <v>0</v>
      </c>
      <c r="N18" s="149">
        <f t="shared" si="1"/>
        <v>0</v>
      </c>
      <c r="O18" s="150">
        <v>9</v>
      </c>
      <c r="P18" s="150" t="s">
        <v>51</v>
      </c>
      <c r="Q18" s="148">
        <v>0.5</v>
      </c>
      <c r="R18" s="166">
        <v>0</v>
      </c>
      <c r="S18" s="149">
        <f t="shared" si="3"/>
        <v>0</v>
      </c>
      <c r="T18" s="148">
        <v>9</v>
      </c>
      <c r="U18" s="148">
        <v>9</v>
      </c>
      <c r="V18" s="150">
        <v>0.25</v>
      </c>
      <c r="W18" s="163">
        <f>200*(T18+1-U18)*V18/T18</f>
        <v>5.5555555555555554</v>
      </c>
      <c r="X18" s="149">
        <f t="shared" si="4"/>
        <v>6</v>
      </c>
      <c r="Y18" s="150">
        <v>8</v>
      </c>
      <c r="Z18" s="150">
        <v>8</v>
      </c>
      <c r="AA18" s="150">
        <v>0.25</v>
      </c>
      <c r="AB18" s="163">
        <f>200*(Y18+1-Z18)*AA18/Y18</f>
        <v>6.25</v>
      </c>
      <c r="AC18" s="149">
        <f t="shared" si="5"/>
        <v>7</v>
      </c>
      <c r="AD18" s="153">
        <f>LARGE(CHOOSE({1,2,3,4}, N18,S18,X18,AC18),1)+LARGE(CHOOSE({1,2,3,4}, N18,S18,X18,AC18),2)+I18</f>
        <v>13</v>
      </c>
      <c r="AE18" s="167"/>
      <c r="AF18" s="167"/>
    </row>
    <row r="19" spans="1:32" s="165" customFormat="1" ht="21.75" customHeight="1">
      <c r="A19" s="146">
        <v>16</v>
      </c>
      <c r="B19" s="151" t="s">
        <v>237</v>
      </c>
      <c r="C19" s="152" t="s">
        <v>238</v>
      </c>
      <c r="D19" s="152" t="s">
        <v>86</v>
      </c>
      <c r="E19" s="148">
        <v>9</v>
      </c>
      <c r="F19" s="153" t="s">
        <v>51</v>
      </c>
      <c r="G19" s="148">
        <v>1</v>
      </c>
      <c r="H19" s="159">
        <v>0</v>
      </c>
      <c r="I19" s="149">
        <f t="shared" si="6"/>
        <v>0</v>
      </c>
      <c r="J19" s="163">
        <v>7</v>
      </c>
      <c r="K19" s="150" t="s">
        <v>51</v>
      </c>
      <c r="L19" s="150">
        <v>0.5</v>
      </c>
      <c r="M19" s="163">
        <v>0</v>
      </c>
      <c r="N19" s="149">
        <f t="shared" si="1"/>
        <v>0</v>
      </c>
      <c r="O19" s="150">
        <v>9</v>
      </c>
      <c r="P19" s="156">
        <v>9</v>
      </c>
      <c r="Q19" s="148">
        <v>0.5</v>
      </c>
      <c r="R19" s="166">
        <f>200*(O19+1-P19)*Q19/O19</f>
        <v>11.111111111111111</v>
      </c>
      <c r="S19" s="149">
        <f t="shared" si="3"/>
        <v>12</v>
      </c>
      <c r="T19" s="153">
        <v>9</v>
      </c>
      <c r="U19" s="153" t="s">
        <v>51</v>
      </c>
      <c r="V19" s="150">
        <v>0.25</v>
      </c>
      <c r="W19" s="153">
        <v>0</v>
      </c>
      <c r="X19" s="149">
        <f t="shared" si="4"/>
        <v>0</v>
      </c>
      <c r="Y19" s="156">
        <v>8</v>
      </c>
      <c r="Z19" s="156" t="s">
        <v>51</v>
      </c>
      <c r="AA19" s="150">
        <v>0.25</v>
      </c>
      <c r="AB19" s="156">
        <v>0</v>
      </c>
      <c r="AC19" s="149">
        <f t="shared" si="5"/>
        <v>0</v>
      </c>
      <c r="AD19" s="153">
        <f>LARGE(CHOOSE({1,2,3,4}, N19,S19,X19,AC19),1)+LARGE(CHOOSE({1,2,3,4}, N19,S19,X19,AC19),2)+I19</f>
        <v>12</v>
      </c>
      <c r="AE19" s="164">
        <f>SUM(AE9:AE13)</f>
        <v>0</v>
      </c>
      <c r="AF19" s="164">
        <f>SUM(AF9:AF13)</f>
        <v>0</v>
      </c>
    </row>
  </sheetData>
  <autoFilter ref="A3:AD19">
    <sortState ref="A5:AD22">
      <sortCondition descending="1" ref="AD3:AD22"/>
    </sortState>
  </autoFilter>
  <sortState ref="A4:A20">
    <sortCondition ref="A4"/>
  </sortState>
  <mergeCells count="11">
    <mergeCell ref="AD2:AD3"/>
    <mergeCell ref="A1:AC1"/>
    <mergeCell ref="E2:I2"/>
    <mergeCell ref="O2:S2"/>
    <mergeCell ref="T2:X2"/>
    <mergeCell ref="Y2:AC2"/>
    <mergeCell ref="A2:A3"/>
    <mergeCell ref="D2:D3"/>
    <mergeCell ref="C2:C3"/>
    <mergeCell ref="B2:B3"/>
    <mergeCell ref="J2:N2"/>
  </mergeCells>
  <printOptions gridLines="1"/>
  <pageMargins left="0.3125" right="0.1484375" top="0.11979166666666667" bottom="6.5104166666666671E-2" header="0.31496062992126" footer="0.31496062992126"/>
  <pageSetup paperSize="9" scale="50" fitToWidth="0" fitToHeight="0" orientation="landscape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AI72"/>
  <sheetViews>
    <sheetView view="pageBreakPreview" zoomScale="70" zoomScaleNormal="100" zoomScaleSheetLayoutView="70" zoomScalePageLayoutView="130" workbookViewId="0">
      <pane xSplit="4" ySplit="3" topLeftCell="E63" activePane="bottomRight" state="frozen"/>
      <selection pane="topRight" activeCell="E1" sqref="E1"/>
      <selection pane="bottomLeft" activeCell="A4" sqref="A4"/>
      <selection pane="bottomRight" activeCell="C90" sqref="C90"/>
    </sheetView>
  </sheetViews>
  <sheetFormatPr defaultRowHeight="15"/>
  <cols>
    <col min="1" max="1" width="7.85546875" style="18" customWidth="1"/>
    <col min="2" max="2" width="24.7109375" style="18" customWidth="1"/>
    <col min="3" max="3" width="11.42578125" style="18" customWidth="1"/>
    <col min="4" max="4" width="17.7109375" style="18" customWidth="1"/>
    <col min="5" max="5" width="8.5703125" style="21" customWidth="1"/>
    <col min="6" max="6" width="11.140625" style="21" customWidth="1"/>
    <col min="7" max="7" width="9.7109375" style="21" customWidth="1"/>
    <col min="8" max="9" width="10.140625" style="5" customWidth="1"/>
    <col min="10" max="10" width="6.42578125" style="5" customWidth="1"/>
    <col min="11" max="11" width="5.5703125" style="5" customWidth="1"/>
    <col min="12" max="12" width="7.140625" style="5" customWidth="1"/>
    <col min="13" max="13" width="10.140625" style="5" customWidth="1"/>
    <col min="14" max="14" width="7.85546875" style="5" customWidth="1"/>
    <col min="15" max="15" width="7" style="52" customWidth="1"/>
    <col min="16" max="16" width="6.85546875" style="52" customWidth="1"/>
    <col min="17" max="17" width="7" style="52" customWidth="1"/>
    <col min="18" max="18" width="6.28515625" style="52" customWidth="1"/>
    <col min="19" max="19" width="10.140625" style="52" customWidth="1"/>
    <col min="20" max="20" width="8.42578125" style="5" customWidth="1"/>
    <col min="21" max="21" width="6.7109375" style="5" customWidth="1"/>
    <col min="22" max="22" width="8" style="5" customWidth="1"/>
    <col min="23" max="23" width="10.140625" style="5" customWidth="1"/>
    <col min="24" max="24" width="13.28515625" style="5" customWidth="1"/>
    <col min="25" max="25" width="8.28515625" style="5" customWidth="1"/>
    <col min="26" max="27" width="7.140625" style="5" customWidth="1"/>
    <col min="28" max="28" width="9.85546875" style="5" customWidth="1"/>
    <col min="29" max="29" width="8.140625" style="5" customWidth="1"/>
    <col min="30" max="30" width="7.7109375" style="46" customWidth="1"/>
    <col min="31" max="31" width="7.85546875" style="130" customWidth="1"/>
    <col min="32" max="32" width="7.85546875" style="46" customWidth="1"/>
    <col min="33" max="33" width="14.85546875" style="46" customWidth="1"/>
    <col min="34" max="34" width="9.28515625" style="45" customWidth="1"/>
    <col min="35" max="35" width="11.85546875" style="18" customWidth="1"/>
    <col min="36" max="16384" width="9.140625" style="18"/>
  </cols>
  <sheetData>
    <row r="1" spans="1:35" ht="21">
      <c r="A1" s="197" t="s">
        <v>435</v>
      </c>
      <c r="B1" s="197"/>
      <c r="C1" s="197"/>
      <c r="D1" s="197"/>
      <c r="E1" s="197"/>
      <c r="F1" s="197"/>
      <c r="G1" s="197"/>
      <c r="H1" s="197"/>
      <c r="I1" s="197"/>
      <c r="J1" s="197"/>
      <c r="K1" s="197"/>
      <c r="L1" s="197"/>
      <c r="M1" s="197"/>
      <c r="N1" s="197"/>
      <c r="O1" s="197"/>
      <c r="P1" s="197"/>
      <c r="Q1" s="197"/>
      <c r="R1" s="197"/>
      <c r="S1" s="197"/>
      <c r="T1" s="197"/>
      <c r="U1" s="197"/>
      <c r="V1" s="197"/>
      <c r="W1" s="197"/>
      <c r="X1" s="197"/>
      <c r="Y1" s="197"/>
      <c r="Z1" s="197"/>
      <c r="AA1" s="197"/>
      <c r="AB1" s="197"/>
      <c r="AC1" s="197"/>
      <c r="AD1" s="197"/>
      <c r="AE1" s="197"/>
      <c r="AF1" s="197"/>
      <c r="AG1" s="197"/>
      <c r="AH1" s="197"/>
      <c r="AI1" s="197"/>
    </row>
    <row r="2" spans="1:35" ht="88.5" customHeight="1">
      <c r="A2" s="198" t="s">
        <v>4</v>
      </c>
      <c r="B2" s="198" t="s">
        <v>2</v>
      </c>
      <c r="C2" s="198" t="s">
        <v>7</v>
      </c>
      <c r="D2" s="198" t="s">
        <v>85</v>
      </c>
      <c r="E2" s="187" t="s">
        <v>370</v>
      </c>
      <c r="F2" s="187"/>
      <c r="G2" s="187"/>
      <c r="H2" s="187"/>
      <c r="I2" s="187"/>
      <c r="J2" s="187" t="s">
        <v>332</v>
      </c>
      <c r="K2" s="187"/>
      <c r="L2" s="187"/>
      <c r="M2" s="187"/>
      <c r="N2" s="187"/>
      <c r="O2" s="187" t="s">
        <v>305</v>
      </c>
      <c r="P2" s="187"/>
      <c r="Q2" s="187"/>
      <c r="R2" s="187"/>
      <c r="S2" s="187"/>
      <c r="T2" s="187" t="s">
        <v>206</v>
      </c>
      <c r="U2" s="187"/>
      <c r="V2" s="187"/>
      <c r="W2" s="187"/>
      <c r="X2" s="187"/>
      <c r="Y2" s="187" t="s">
        <v>200</v>
      </c>
      <c r="Z2" s="187"/>
      <c r="AA2" s="187"/>
      <c r="AB2" s="187"/>
      <c r="AC2" s="187"/>
      <c r="AD2" s="187" t="s">
        <v>362</v>
      </c>
      <c r="AE2" s="187"/>
      <c r="AF2" s="187"/>
      <c r="AG2" s="187"/>
      <c r="AH2" s="187"/>
      <c r="AI2" s="200" t="s">
        <v>334</v>
      </c>
    </row>
    <row r="3" spans="1:35" s="38" customFormat="1" ht="71.25" customHeight="1">
      <c r="A3" s="199"/>
      <c r="B3" s="199"/>
      <c r="C3" s="199"/>
      <c r="D3" s="199"/>
      <c r="E3" s="49" t="s">
        <v>203</v>
      </c>
      <c r="F3" s="49" t="s">
        <v>204</v>
      </c>
      <c r="G3" s="49" t="s">
        <v>205</v>
      </c>
      <c r="H3" s="50" t="s">
        <v>142</v>
      </c>
      <c r="I3" s="67" t="s">
        <v>216</v>
      </c>
      <c r="J3" s="49" t="s">
        <v>203</v>
      </c>
      <c r="K3" s="49" t="s">
        <v>204</v>
      </c>
      <c r="L3" s="49" t="s">
        <v>205</v>
      </c>
      <c r="M3" s="50" t="s">
        <v>142</v>
      </c>
      <c r="N3" s="67" t="s">
        <v>216</v>
      </c>
      <c r="O3" s="49" t="s">
        <v>203</v>
      </c>
      <c r="P3" s="49" t="s">
        <v>204</v>
      </c>
      <c r="Q3" s="49" t="s">
        <v>205</v>
      </c>
      <c r="R3" s="50" t="s">
        <v>142</v>
      </c>
      <c r="S3" s="67" t="s">
        <v>216</v>
      </c>
      <c r="T3" s="49" t="s">
        <v>203</v>
      </c>
      <c r="U3" s="49" t="s">
        <v>204</v>
      </c>
      <c r="V3" s="49" t="s">
        <v>205</v>
      </c>
      <c r="W3" s="50" t="s">
        <v>142</v>
      </c>
      <c r="X3" s="67" t="s">
        <v>216</v>
      </c>
      <c r="Y3" s="49" t="s">
        <v>203</v>
      </c>
      <c r="Z3" s="49" t="s">
        <v>204</v>
      </c>
      <c r="AA3" s="49" t="s">
        <v>205</v>
      </c>
      <c r="AB3" s="50" t="s">
        <v>142</v>
      </c>
      <c r="AC3" s="67" t="s">
        <v>216</v>
      </c>
      <c r="AD3" s="49" t="s">
        <v>203</v>
      </c>
      <c r="AE3" s="49" t="s">
        <v>204</v>
      </c>
      <c r="AF3" s="49" t="s">
        <v>205</v>
      </c>
      <c r="AG3" s="50" t="s">
        <v>142</v>
      </c>
      <c r="AH3" s="67" t="s">
        <v>216</v>
      </c>
      <c r="AI3" s="200"/>
    </row>
    <row r="4" spans="1:35" ht="75" customHeight="1">
      <c r="A4" s="41">
        <v>1</v>
      </c>
      <c r="B4" s="11" t="s">
        <v>6</v>
      </c>
      <c r="C4" s="11" t="s">
        <v>68</v>
      </c>
      <c r="D4" s="53" t="s">
        <v>86</v>
      </c>
      <c r="E4" s="42">
        <v>36</v>
      </c>
      <c r="F4" s="42" t="s">
        <v>371</v>
      </c>
      <c r="G4" s="42">
        <v>1</v>
      </c>
      <c r="H4" s="13">
        <v>200</v>
      </c>
      <c r="I4" s="7">
        <f t="shared" ref="I4:I35" si="0">ROUNDUP(H4,0)</f>
        <v>200</v>
      </c>
      <c r="J4" s="43">
        <v>23</v>
      </c>
      <c r="K4" s="43">
        <v>1</v>
      </c>
      <c r="L4" s="43">
        <v>0.5</v>
      </c>
      <c r="M4" s="13">
        <f t="shared" ref="M4:M12" si="1">200*(J4+1-K4)*L4/J4</f>
        <v>100</v>
      </c>
      <c r="N4" s="7">
        <f t="shared" ref="N4:N12" si="2">ROUNDUP(M4,0)</f>
        <v>100</v>
      </c>
      <c r="O4" s="43">
        <v>20</v>
      </c>
      <c r="P4" s="43">
        <v>1</v>
      </c>
      <c r="Q4" s="43">
        <v>0.5</v>
      </c>
      <c r="R4" s="13">
        <f t="shared" ref="R4:R13" si="3">200*(O4+1-P4)*Q4/O4</f>
        <v>100</v>
      </c>
      <c r="S4" s="7">
        <f t="shared" ref="S4:S35" si="4">ROUNDUP(R4,0)</f>
        <v>100</v>
      </c>
      <c r="T4" s="42">
        <v>23</v>
      </c>
      <c r="U4" s="42">
        <v>1</v>
      </c>
      <c r="V4" s="42">
        <v>0.25</v>
      </c>
      <c r="W4" s="13">
        <f t="shared" ref="W4:W9" si="5">200*(T4+1-U4)*V4/T4</f>
        <v>50</v>
      </c>
      <c r="X4" s="7">
        <f t="shared" ref="X4:X39" si="6">ROUNDUP(W4,0)</f>
        <v>50</v>
      </c>
      <c r="Y4" s="42">
        <v>16</v>
      </c>
      <c r="Z4" s="56">
        <v>1</v>
      </c>
      <c r="AA4" s="42">
        <v>0.25</v>
      </c>
      <c r="AB4" s="13">
        <f>200*(Y4+1-Z4)*AA4/Y4</f>
        <v>50</v>
      </c>
      <c r="AC4" s="7">
        <f t="shared" ref="AC4:AC35" si="7">ROUNDUP(AB4,0)</f>
        <v>50</v>
      </c>
      <c r="AD4" s="129">
        <v>23</v>
      </c>
      <c r="AE4" s="131" t="s">
        <v>429</v>
      </c>
      <c r="AF4" s="129">
        <v>1</v>
      </c>
      <c r="AG4" s="13">
        <f t="shared" ref="AG4:AG18" si="8">200*(AD4+1-AE4)*AF4/AD4</f>
        <v>200</v>
      </c>
      <c r="AH4" s="7">
        <f t="shared" ref="AH4:AH35" si="9">ROUNDUP(AG4,0)</f>
        <v>200</v>
      </c>
      <c r="AI4" s="39">
        <f>LARGE(CHOOSE({1,2,3,4,5}, N4,S4,X4,AC4,AH4),1)+LARGE(CHOOSE({1,2,3,4,5}, N4,S4,X4,AC4,AH4),2)+I4</f>
        <v>500</v>
      </c>
    </row>
    <row r="5" spans="1:35" s="38" customFormat="1" ht="41.25" customHeight="1">
      <c r="A5" s="41">
        <v>2</v>
      </c>
      <c r="B5" s="11" t="s">
        <v>32</v>
      </c>
      <c r="C5" s="11" t="s">
        <v>69</v>
      </c>
      <c r="D5" s="53" t="s">
        <v>86</v>
      </c>
      <c r="E5" s="42">
        <v>36</v>
      </c>
      <c r="F5" s="42">
        <v>2</v>
      </c>
      <c r="G5" s="42">
        <v>1</v>
      </c>
      <c r="H5" s="13">
        <f t="shared" ref="H5:H17" si="10">200*(E5+1-F5)*G5/E5</f>
        <v>194.44444444444446</v>
      </c>
      <c r="I5" s="7">
        <f t="shared" si="0"/>
        <v>195</v>
      </c>
      <c r="J5" s="43">
        <v>23</v>
      </c>
      <c r="K5" s="43">
        <v>2</v>
      </c>
      <c r="L5" s="43">
        <v>0.5</v>
      </c>
      <c r="M5" s="13">
        <f t="shared" si="1"/>
        <v>95.652173913043484</v>
      </c>
      <c r="N5" s="7">
        <f t="shared" si="2"/>
        <v>96</v>
      </c>
      <c r="O5" s="43">
        <v>20</v>
      </c>
      <c r="P5" s="43">
        <v>2</v>
      </c>
      <c r="Q5" s="43">
        <v>0.5</v>
      </c>
      <c r="R5" s="13">
        <f t="shared" si="3"/>
        <v>95</v>
      </c>
      <c r="S5" s="7">
        <f t="shared" si="4"/>
        <v>95</v>
      </c>
      <c r="T5" s="42">
        <v>23</v>
      </c>
      <c r="U5" s="42">
        <v>2</v>
      </c>
      <c r="V5" s="42">
        <v>0.25</v>
      </c>
      <c r="W5" s="13">
        <f t="shared" si="5"/>
        <v>47.826086956521742</v>
      </c>
      <c r="X5" s="7">
        <f t="shared" si="6"/>
        <v>48</v>
      </c>
      <c r="Y5" s="42">
        <v>16</v>
      </c>
      <c r="Z5" s="13">
        <v>1</v>
      </c>
      <c r="AA5" s="42">
        <v>0.25</v>
      </c>
      <c r="AB5" s="13">
        <f>200*(Y5+1-Z5)*AA5/Y5</f>
        <v>50</v>
      </c>
      <c r="AC5" s="7">
        <f t="shared" si="7"/>
        <v>50</v>
      </c>
      <c r="AD5" s="12">
        <v>23</v>
      </c>
      <c r="AE5" s="136">
        <v>1</v>
      </c>
      <c r="AF5" s="12">
        <v>1</v>
      </c>
      <c r="AG5" s="13">
        <f t="shared" si="8"/>
        <v>200</v>
      </c>
      <c r="AH5" s="7">
        <f t="shared" si="9"/>
        <v>200</v>
      </c>
      <c r="AI5" s="39">
        <f>LARGE(CHOOSE({1,2,3,4,5}, N5,S5,X5,AC5,AH5),1)+LARGE(CHOOSE({1,2,3,4,5}, N5,S5,X5,AC5,AH5),2)+I5</f>
        <v>491</v>
      </c>
    </row>
    <row r="6" spans="1:35" ht="24.75" customHeight="1">
      <c r="A6" s="41">
        <v>3</v>
      </c>
      <c r="B6" s="11" t="s">
        <v>38</v>
      </c>
      <c r="C6" s="11" t="s">
        <v>74</v>
      </c>
      <c r="D6" s="53" t="s">
        <v>87</v>
      </c>
      <c r="E6" s="42">
        <v>36</v>
      </c>
      <c r="F6" s="43">
        <v>3</v>
      </c>
      <c r="G6" s="42">
        <v>1</v>
      </c>
      <c r="H6" s="13">
        <f t="shared" si="10"/>
        <v>188.88888888888889</v>
      </c>
      <c r="I6" s="7">
        <f t="shared" si="0"/>
        <v>189</v>
      </c>
      <c r="J6" s="43">
        <v>23</v>
      </c>
      <c r="K6" s="43">
        <v>4</v>
      </c>
      <c r="L6" s="43">
        <v>0.5</v>
      </c>
      <c r="M6" s="13">
        <f t="shared" si="1"/>
        <v>86.956521739130437</v>
      </c>
      <c r="N6" s="7">
        <f t="shared" si="2"/>
        <v>87</v>
      </c>
      <c r="O6" s="43">
        <v>20</v>
      </c>
      <c r="P6" s="43">
        <v>4</v>
      </c>
      <c r="Q6" s="43">
        <v>0.5</v>
      </c>
      <c r="R6" s="13">
        <f t="shared" si="3"/>
        <v>85</v>
      </c>
      <c r="S6" s="7">
        <f t="shared" si="4"/>
        <v>85</v>
      </c>
      <c r="T6" s="42">
        <v>23</v>
      </c>
      <c r="U6" s="42">
        <v>4</v>
      </c>
      <c r="V6" s="42">
        <v>0.25</v>
      </c>
      <c r="W6" s="13">
        <f t="shared" si="5"/>
        <v>43.478260869565219</v>
      </c>
      <c r="X6" s="7">
        <f t="shared" si="6"/>
        <v>44</v>
      </c>
      <c r="Y6" s="42">
        <v>16</v>
      </c>
      <c r="Z6" s="13">
        <v>3</v>
      </c>
      <c r="AA6" s="42">
        <v>0.25</v>
      </c>
      <c r="AB6" s="13">
        <f>200*(Y6+1-Z6)*AA6/Y6</f>
        <v>43.75</v>
      </c>
      <c r="AC6" s="7">
        <f t="shared" si="7"/>
        <v>44</v>
      </c>
      <c r="AD6" s="12">
        <v>23</v>
      </c>
      <c r="AE6" s="136">
        <v>2</v>
      </c>
      <c r="AF6" s="12">
        <v>1</v>
      </c>
      <c r="AG6" s="13">
        <f t="shared" si="8"/>
        <v>191.30434782608697</v>
      </c>
      <c r="AH6" s="7">
        <f t="shared" si="9"/>
        <v>192</v>
      </c>
      <c r="AI6" s="39">
        <f>LARGE(CHOOSE({1,2,3,4,5}, N6,S6,X6,AC6,AH6),1)+LARGE(CHOOSE({1,2,3,4,5}, N6,S6,X6,AC6,AH6),2)+I6</f>
        <v>468</v>
      </c>
    </row>
    <row r="7" spans="1:35" ht="24.75" customHeight="1">
      <c r="A7" s="41">
        <v>4</v>
      </c>
      <c r="B7" s="11" t="s">
        <v>306</v>
      </c>
      <c r="C7" s="11" t="s">
        <v>192</v>
      </c>
      <c r="D7" s="53" t="s">
        <v>86</v>
      </c>
      <c r="E7" s="42">
        <v>36</v>
      </c>
      <c r="F7" s="43">
        <v>1</v>
      </c>
      <c r="G7" s="42">
        <v>1</v>
      </c>
      <c r="H7" s="13">
        <f t="shared" si="10"/>
        <v>200</v>
      </c>
      <c r="I7" s="7">
        <f t="shared" si="0"/>
        <v>200</v>
      </c>
      <c r="J7" s="43">
        <v>23</v>
      </c>
      <c r="K7" s="43">
        <v>6</v>
      </c>
      <c r="L7" s="43">
        <v>0.5</v>
      </c>
      <c r="M7" s="13">
        <f t="shared" si="1"/>
        <v>78.260869565217391</v>
      </c>
      <c r="N7" s="7">
        <f t="shared" si="2"/>
        <v>79</v>
      </c>
      <c r="O7" s="43">
        <v>20</v>
      </c>
      <c r="P7" s="13">
        <v>7</v>
      </c>
      <c r="Q7" s="43">
        <v>0.5</v>
      </c>
      <c r="R7" s="13">
        <f t="shared" si="3"/>
        <v>70</v>
      </c>
      <c r="S7" s="7">
        <f t="shared" si="4"/>
        <v>70</v>
      </c>
      <c r="T7" s="42">
        <v>23</v>
      </c>
      <c r="U7" s="42">
        <v>5</v>
      </c>
      <c r="V7" s="42">
        <v>0.25</v>
      </c>
      <c r="W7" s="13">
        <f t="shared" si="5"/>
        <v>41.304347826086953</v>
      </c>
      <c r="X7" s="7">
        <f t="shared" si="6"/>
        <v>42</v>
      </c>
      <c r="Y7" s="42">
        <v>16</v>
      </c>
      <c r="Z7" s="6" t="s">
        <v>51</v>
      </c>
      <c r="AA7" s="42">
        <v>0.25</v>
      </c>
      <c r="AB7" s="13">
        <v>0</v>
      </c>
      <c r="AC7" s="7">
        <f t="shared" si="7"/>
        <v>0</v>
      </c>
      <c r="AD7" s="129">
        <v>23</v>
      </c>
      <c r="AE7" s="136">
        <v>3</v>
      </c>
      <c r="AF7" s="129">
        <v>1</v>
      </c>
      <c r="AG7" s="13">
        <f t="shared" si="8"/>
        <v>182.60869565217391</v>
      </c>
      <c r="AH7" s="7">
        <f t="shared" si="9"/>
        <v>183</v>
      </c>
      <c r="AI7" s="39">
        <f>LARGE(CHOOSE({1,2,3,4,5}, N7,S7,X7,AC7,AH7),1)+LARGE(CHOOSE({1,2,3,4,5}, N7,S7,X7,AC7,AH7),2)+I7</f>
        <v>462</v>
      </c>
    </row>
    <row r="8" spans="1:35" ht="24.75" customHeight="1">
      <c r="A8" s="41">
        <v>5</v>
      </c>
      <c r="B8" s="11" t="s">
        <v>35</v>
      </c>
      <c r="C8" s="11" t="s">
        <v>71</v>
      </c>
      <c r="D8" s="53" t="s">
        <v>86</v>
      </c>
      <c r="E8" s="42">
        <v>36</v>
      </c>
      <c r="F8" s="43">
        <v>4</v>
      </c>
      <c r="G8" s="42">
        <v>1</v>
      </c>
      <c r="H8" s="13">
        <f t="shared" si="10"/>
        <v>183.33333333333334</v>
      </c>
      <c r="I8" s="7">
        <f t="shared" si="0"/>
        <v>184</v>
      </c>
      <c r="J8" s="43">
        <v>23</v>
      </c>
      <c r="K8" s="43">
        <v>3</v>
      </c>
      <c r="L8" s="43">
        <v>0.5</v>
      </c>
      <c r="M8" s="13">
        <f t="shared" si="1"/>
        <v>91.304347826086953</v>
      </c>
      <c r="N8" s="7">
        <f t="shared" si="2"/>
        <v>92</v>
      </c>
      <c r="O8" s="43">
        <v>20</v>
      </c>
      <c r="P8" s="43">
        <v>3</v>
      </c>
      <c r="Q8" s="43">
        <v>0.5</v>
      </c>
      <c r="R8" s="13">
        <f t="shared" si="3"/>
        <v>90</v>
      </c>
      <c r="S8" s="7">
        <f t="shared" si="4"/>
        <v>90</v>
      </c>
      <c r="T8" s="42">
        <v>23</v>
      </c>
      <c r="U8" s="42">
        <v>3</v>
      </c>
      <c r="V8" s="42">
        <v>0.25</v>
      </c>
      <c r="W8" s="13">
        <f t="shared" si="5"/>
        <v>45.652173913043477</v>
      </c>
      <c r="X8" s="7">
        <f t="shared" si="6"/>
        <v>46</v>
      </c>
      <c r="Y8" s="42">
        <v>16</v>
      </c>
      <c r="Z8" s="13">
        <v>2</v>
      </c>
      <c r="AA8" s="42">
        <v>0.25</v>
      </c>
      <c r="AB8" s="13">
        <f>200*(Y8+1-Z8)*AA8/Y8</f>
        <v>46.875</v>
      </c>
      <c r="AC8" s="7">
        <f t="shared" si="7"/>
        <v>47</v>
      </c>
      <c r="AD8" s="129">
        <v>23</v>
      </c>
      <c r="AE8" s="136">
        <v>4</v>
      </c>
      <c r="AF8" s="129">
        <v>1</v>
      </c>
      <c r="AG8" s="13">
        <f t="shared" si="8"/>
        <v>173.91304347826087</v>
      </c>
      <c r="AH8" s="7">
        <f t="shared" si="9"/>
        <v>174</v>
      </c>
      <c r="AI8" s="39">
        <f>LARGE(CHOOSE({1,2,3,4,5}, N8,S8,X8,AC8,AH8),1)+LARGE(CHOOSE({1,2,3,4,5}, N8,S8,X8,AC8,AH8),2)+I8</f>
        <v>450</v>
      </c>
    </row>
    <row r="9" spans="1:35" ht="24.75" customHeight="1">
      <c r="A9" s="41">
        <v>6</v>
      </c>
      <c r="B9" s="64" t="s">
        <v>37</v>
      </c>
      <c r="C9" s="64" t="s">
        <v>90</v>
      </c>
      <c r="D9" s="108" t="s">
        <v>87</v>
      </c>
      <c r="E9" s="42">
        <v>36</v>
      </c>
      <c r="F9" s="43">
        <v>6</v>
      </c>
      <c r="G9" s="42">
        <v>1</v>
      </c>
      <c r="H9" s="13">
        <f t="shared" si="10"/>
        <v>172.22222222222223</v>
      </c>
      <c r="I9" s="7">
        <f t="shared" si="0"/>
        <v>173</v>
      </c>
      <c r="J9" s="43">
        <v>23</v>
      </c>
      <c r="K9" s="43">
        <v>9</v>
      </c>
      <c r="L9" s="43">
        <v>0.5</v>
      </c>
      <c r="M9" s="13">
        <f t="shared" si="1"/>
        <v>65.217391304347828</v>
      </c>
      <c r="N9" s="7">
        <f t="shared" si="2"/>
        <v>66</v>
      </c>
      <c r="O9" s="43">
        <v>20</v>
      </c>
      <c r="P9" s="43">
        <v>5</v>
      </c>
      <c r="Q9" s="43">
        <v>0.5</v>
      </c>
      <c r="R9" s="13">
        <f t="shared" si="3"/>
        <v>80</v>
      </c>
      <c r="S9" s="7">
        <f t="shared" si="4"/>
        <v>80</v>
      </c>
      <c r="T9" s="42">
        <v>23</v>
      </c>
      <c r="U9" s="42">
        <v>6</v>
      </c>
      <c r="V9" s="42">
        <v>0.25</v>
      </c>
      <c r="W9" s="13">
        <f t="shared" si="5"/>
        <v>39.130434782608695</v>
      </c>
      <c r="X9" s="7">
        <f t="shared" si="6"/>
        <v>40</v>
      </c>
      <c r="Y9" s="42">
        <v>16</v>
      </c>
      <c r="Z9" s="13">
        <v>4</v>
      </c>
      <c r="AA9" s="42">
        <v>0.25</v>
      </c>
      <c r="AB9" s="13">
        <f>200*(Y9+1-Z9)*AA9/Y9</f>
        <v>40.625</v>
      </c>
      <c r="AC9" s="7">
        <f t="shared" si="7"/>
        <v>41</v>
      </c>
      <c r="AD9" s="12">
        <v>23</v>
      </c>
      <c r="AE9" s="136">
        <v>6</v>
      </c>
      <c r="AF9" s="12">
        <v>1</v>
      </c>
      <c r="AG9" s="13">
        <f t="shared" si="8"/>
        <v>156.52173913043478</v>
      </c>
      <c r="AH9" s="7">
        <f t="shared" si="9"/>
        <v>157</v>
      </c>
      <c r="AI9" s="39">
        <f>LARGE(CHOOSE({1,2,3,4,5}, N9,S9,X9,AC9,AH9),1)+LARGE(CHOOSE({1,2,3,4,5}, N9,S9,X9,AC9,AH9),2)+I9</f>
        <v>410</v>
      </c>
    </row>
    <row r="10" spans="1:35" s="38" customFormat="1" ht="24.75" customHeight="1">
      <c r="A10" s="41">
        <v>7</v>
      </c>
      <c r="B10" s="11" t="s">
        <v>36</v>
      </c>
      <c r="C10" s="11" t="s">
        <v>73</v>
      </c>
      <c r="D10" s="53" t="s">
        <v>88</v>
      </c>
      <c r="E10" s="42">
        <v>36</v>
      </c>
      <c r="F10" s="43">
        <v>5</v>
      </c>
      <c r="G10" s="42">
        <v>1</v>
      </c>
      <c r="H10" s="13">
        <f t="shared" si="10"/>
        <v>177.77777777777777</v>
      </c>
      <c r="I10" s="7">
        <f t="shared" si="0"/>
        <v>178</v>
      </c>
      <c r="J10" s="43">
        <v>23</v>
      </c>
      <c r="K10" s="43">
        <v>5</v>
      </c>
      <c r="L10" s="43">
        <v>0.5</v>
      </c>
      <c r="M10" s="13">
        <f t="shared" si="1"/>
        <v>82.608695652173907</v>
      </c>
      <c r="N10" s="7">
        <f t="shared" si="2"/>
        <v>83</v>
      </c>
      <c r="O10" s="43">
        <v>20</v>
      </c>
      <c r="P10" s="43">
        <v>6</v>
      </c>
      <c r="Q10" s="43">
        <v>0.5</v>
      </c>
      <c r="R10" s="13">
        <f t="shared" si="3"/>
        <v>75</v>
      </c>
      <c r="S10" s="7">
        <f t="shared" si="4"/>
        <v>75</v>
      </c>
      <c r="T10" s="42">
        <v>23</v>
      </c>
      <c r="U10" s="44" t="s">
        <v>51</v>
      </c>
      <c r="V10" s="42">
        <v>0.25</v>
      </c>
      <c r="W10" s="13">
        <v>0</v>
      </c>
      <c r="X10" s="7">
        <f t="shared" si="6"/>
        <v>0</v>
      </c>
      <c r="Y10" s="42">
        <v>16</v>
      </c>
      <c r="Z10" s="6" t="s">
        <v>51</v>
      </c>
      <c r="AA10" s="42">
        <v>0.25</v>
      </c>
      <c r="AB10" s="13">
        <v>0</v>
      </c>
      <c r="AC10" s="7">
        <f t="shared" si="7"/>
        <v>0</v>
      </c>
      <c r="AD10" s="129">
        <v>23</v>
      </c>
      <c r="AE10" s="136">
        <v>7</v>
      </c>
      <c r="AF10" s="129">
        <v>1</v>
      </c>
      <c r="AG10" s="13">
        <f t="shared" si="8"/>
        <v>147.82608695652175</v>
      </c>
      <c r="AH10" s="7">
        <f t="shared" si="9"/>
        <v>148</v>
      </c>
      <c r="AI10" s="39">
        <f>LARGE(CHOOSE({1,2,3,4,5}, N10,S10,X10,AC10,AH10),1)+LARGE(CHOOSE({1,2,3,4,5}, N10,S10,X10,AC10,AH10),2)+I10</f>
        <v>409</v>
      </c>
    </row>
    <row r="11" spans="1:35" ht="24.75" customHeight="1">
      <c r="A11" s="41">
        <v>8</v>
      </c>
      <c r="B11" s="11" t="s">
        <v>45</v>
      </c>
      <c r="C11" s="11" t="s">
        <v>80</v>
      </c>
      <c r="D11" s="53" t="s">
        <v>86</v>
      </c>
      <c r="E11" s="42">
        <v>36</v>
      </c>
      <c r="F11" s="43">
        <v>7</v>
      </c>
      <c r="G11" s="42">
        <v>1</v>
      </c>
      <c r="H11" s="13">
        <f t="shared" si="10"/>
        <v>166.66666666666666</v>
      </c>
      <c r="I11" s="7">
        <f t="shared" si="0"/>
        <v>167</v>
      </c>
      <c r="J11" s="43">
        <v>23</v>
      </c>
      <c r="K11" s="43">
        <v>7</v>
      </c>
      <c r="L11" s="43">
        <v>0.5</v>
      </c>
      <c r="M11" s="13">
        <f t="shared" si="1"/>
        <v>73.913043478260875</v>
      </c>
      <c r="N11" s="7">
        <f t="shared" si="2"/>
        <v>74</v>
      </c>
      <c r="O11" s="43">
        <v>20</v>
      </c>
      <c r="P11" s="43">
        <v>8</v>
      </c>
      <c r="Q11" s="43">
        <v>0.5</v>
      </c>
      <c r="R11" s="13">
        <f t="shared" si="3"/>
        <v>65</v>
      </c>
      <c r="S11" s="7">
        <f t="shared" si="4"/>
        <v>65</v>
      </c>
      <c r="T11" s="42">
        <v>23</v>
      </c>
      <c r="U11" s="42">
        <v>8</v>
      </c>
      <c r="V11" s="42">
        <v>0.25</v>
      </c>
      <c r="W11" s="13">
        <f>200*(T11+1-U11)*V11/T11</f>
        <v>34.782608695652172</v>
      </c>
      <c r="X11" s="7">
        <f t="shared" si="6"/>
        <v>35</v>
      </c>
      <c r="Y11" s="42">
        <v>16</v>
      </c>
      <c r="Z11" s="13">
        <v>6</v>
      </c>
      <c r="AA11" s="42">
        <v>0.25</v>
      </c>
      <c r="AB11" s="13">
        <f>200*(Y11+1-Z11)*AA11/Y11</f>
        <v>34.375</v>
      </c>
      <c r="AC11" s="7">
        <f t="shared" si="7"/>
        <v>35</v>
      </c>
      <c r="AD11" s="129">
        <v>23</v>
      </c>
      <c r="AE11" s="136">
        <v>10</v>
      </c>
      <c r="AF11" s="129">
        <v>1</v>
      </c>
      <c r="AG11" s="13">
        <f t="shared" si="8"/>
        <v>121.73913043478261</v>
      </c>
      <c r="AH11" s="7">
        <f t="shared" si="9"/>
        <v>122</v>
      </c>
      <c r="AI11" s="39">
        <f>LARGE(CHOOSE({1,2,3,4,5}, N11,S11,X11,AC11,AH11),1)+LARGE(CHOOSE({1,2,3,4,5}, N11,S11,X11,AC11,AH11),2)+I11</f>
        <v>363</v>
      </c>
    </row>
    <row r="12" spans="1:35" ht="24.75" customHeight="1">
      <c r="A12" s="41">
        <v>9</v>
      </c>
      <c r="B12" s="64" t="s">
        <v>42</v>
      </c>
      <c r="C12" s="64" t="s">
        <v>77</v>
      </c>
      <c r="D12" s="108" t="s">
        <v>93</v>
      </c>
      <c r="E12" s="42">
        <v>36</v>
      </c>
      <c r="F12" s="43">
        <v>10</v>
      </c>
      <c r="G12" s="42">
        <v>1</v>
      </c>
      <c r="H12" s="13">
        <f t="shared" si="10"/>
        <v>150</v>
      </c>
      <c r="I12" s="7">
        <f t="shared" si="0"/>
        <v>150</v>
      </c>
      <c r="J12" s="43">
        <v>23</v>
      </c>
      <c r="K12" s="43">
        <v>8</v>
      </c>
      <c r="L12" s="43">
        <v>0.5</v>
      </c>
      <c r="M12" s="13">
        <f t="shared" si="1"/>
        <v>69.565217391304344</v>
      </c>
      <c r="N12" s="7">
        <f t="shared" si="2"/>
        <v>70</v>
      </c>
      <c r="O12" s="43">
        <v>20</v>
      </c>
      <c r="P12" s="43">
        <v>11</v>
      </c>
      <c r="Q12" s="43">
        <v>0.5</v>
      </c>
      <c r="R12" s="13">
        <f t="shared" si="3"/>
        <v>50</v>
      </c>
      <c r="S12" s="7">
        <f t="shared" si="4"/>
        <v>50</v>
      </c>
      <c r="T12" s="42">
        <v>23</v>
      </c>
      <c r="U12" s="42">
        <v>9</v>
      </c>
      <c r="V12" s="42">
        <v>0.25</v>
      </c>
      <c r="W12" s="13">
        <f>200*(T12+1-U12)*V12/T12</f>
        <v>32.608695652173914</v>
      </c>
      <c r="X12" s="7">
        <f t="shared" si="6"/>
        <v>33</v>
      </c>
      <c r="Y12" s="42">
        <v>16</v>
      </c>
      <c r="Z12" s="13">
        <v>8</v>
      </c>
      <c r="AA12" s="42">
        <v>0.25</v>
      </c>
      <c r="AB12" s="13">
        <f>200*(Y12+1-Z12)*AA12/Y12</f>
        <v>28.125</v>
      </c>
      <c r="AC12" s="7">
        <f t="shared" si="7"/>
        <v>29</v>
      </c>
      <c r="AD12" s="12">
        <v>23</v>
      </c>
      <c r="AE12" s="136">
        <v>8</v>
      </c>
      <c r="AF12" s="12">
        <v>1</v>
      </c>
      <c r="AG12" s="13">
        <f t="shared" si="8"/>
        <v>139.13043478260869</v>
      </c>
      <c r="AH12" s="7">
        <f t="shared" si="9"/>
        <v>140</v>
      </c>
      <c r="AI12" s="39">
        <f>LARGE(CHOOSE({1,2,3,4,5}, N12,S12,X12,AC12,AH12),1)+LARGE(CHOOSE({1,2,3,4,5}, N12,S12,X12,AC12,AH12),2)+I12</f>
        <v>360</v>
      </c>
    </row>
    <row r="13" spans="1:35" ht="24.75" customHeight="1">
      <c r="A13" s="41">
        <v>10</v>
      </c>
      <c r="B13" s="64" t="s">
        <v>49</v>
      </c>
      <c r="C13" s="64" t="s">
        <v>82</v>
      </c>
      <c r="D13" s="108" t="s">
        <v>86</v>
      </c>
      <c r="E13" s="42">
        <v>36</v>
      </c>
      <c r="F13" s="43">
        <v>8</v>
      </c>
      <c r="G13" s="42">
        <v>1</v>
      </c>
      <c r="H13" s="13">
        <f t="shared" si="10"/>
        <v>161.11111111111111</v>
      </c>
      <c r="I13" s="7">
        <f t="shared" si="0"/>
        <v>162</v>
      </c>
      <c r="J13" s="43">
        <v>23</v>
      </c>
      <c r="K13" s="43" t="s">
        <v>51</v>
      </c>
      <c r="L13" s="43">
        <v>0.5</v>
      </c>
      <c r="M13" s="43">
        <v>0</v>
      </c>
      <c r="N13" s="7">
        <v>0</v>
      </c>
      <c r="O13" s="43">
        <v>20</v>
      </c>
      <c r="P13" s="43">
        <v>10</v>
      </c>
      <c r="Q13" s="43">
        <v>0.5</v>
      </c>
      <c r="R13" s="13">
        <f t="shared" si="3"/>
        <v>55</v>
      </c>
      <c r="S13" s="7">
        <f t="shared" si="4"/>
        <v>55</v>
      </c>
      <c r="T13" s="42">
        <v>23</v>
      </c>
      <c r="U13" s="42">
        <v>11</v>
      </c>
      <c r="V13" s="42">
        <v>0.25</v>
      </c>
      <c r="W13" s="13">
        <f>200*(T13+1-U13)*V13/T13</f>
        <v>28.260869565217391</v>
      </c>
      <c r="X13" s="7">
        <f t="shared" si="6"/>
        <v>29</v>
      </c>
      <c r="Y13" s="42">
        <v>16</v>
      </c>
      <c r="Z13" s="57">
        <v>9</v>
      </c>
      <c r="AA13" s="42">
        <v>0.25</v>
      </c>
      <c r="AB13" s="13">
        <f>200*(Y13+1-Z13)*AA13/Y13</f>
        <v>25</v>
      </c>
      <c r="AC13" s="7">
        <f t="shared" si="7"/>
        <v>25</v>
      </c>
      <c r="AD13" s="12">
        <v>23</v>
      </c>
      <c r="AE13" s="136">
        <v>9</v>
      </c>
      <c r="AF13" s="12">
        <v>1</v>
      </c>
      <c r="AG13" s="13">
        <f t="shared" si="8"/>
        <v>130.43478260869566</v>
      </c>
      <c r="AH13" s="7">
        <f t="shared" si="9"/>
        <v>131</v>
      </c>
      <c r="AI13" s="39">
        <f>LARGE(CHOOSE({1,2,3,4,5}, N13,S13,X13,AC13,AH13),1)+LARGE(CHOOSE({1,2,3,4,5}, N13,S13,X13,AC13,AH13),2)+I13</f>
        <v>348</v>
      </c>
    </row>
    <row r="14" spans="1:35" ht="24.75" customHeight="1">
      <c r="A14" s="41">
        <v>11</v>
      </c>
      <c r="B14" s="11" t="s">
        <v>33</v>
      </c>
      <c r="C14" s="11" t="s">
        <v>70</v>
      </c>
      <c r="D14" s="53" t="s">
        <v>86</v>
      </c>
      <c r="E14" s="42">
        <v>36</v>
      </c>
      <c r="F14" s="43">
        <v>12</v>
      </c>
      <c r="G14" s="42">
        <v>1</v>
      </c>
      <c r="H14" s="13">
        <f t="shared" si="10"/>
        <v>138.88888888888889</v>
      </c>
      <c r="I14" s="7">
        <f t="shared" si="0"/>
        <v>139</v>
      </c>
      <c r="J14" s="43">
        <v>23</v>
      </c>
      <c r="K14" s="43" t="s">
        <v>51</v>
      </c>
      <c r="L14" s="43">
        <v>0.5</v>
      </c>
      <c r="M14" s="43">
        <v>0</v>
      </c>
      <c r="N14" s="7">
        <v>0</v>
      </c>
      <c r="O14" s="43">
        <v>20</v>
      </c>
      <c r="P14" s="43" t="s">
        <v>51</v>
      </c>
      <c r="Q14" s="43">
        <v>0.5</v>
      </c>
      <c r="R14" s="13">
        <v>0</v>
      </c>
      <c r="S14" s="7">
        <f t="shared" si="4"/>
        <v>0</v>
      </c>
      <c r="T14" s="42">
        <v>23</v>
      </c>
      <c r="U14" s="42">
        <v>20</v>
      </c>
      <c r="V14" s="42">
        <v>0.25</v>
      </c>
      <c r="W14" s="13">
        <f>200*(T14+1-U14)*V14/T14</f>
        <v>8.695652173913043</v>
      </c>
      <c r="X14" s="7">
        <f t="shared" si="6"/>
        <v>9</v>
      </c>
      <c r="Y14" s="42">
        <v>16</v>
      </c>
      <c r="Z14" s="6" t="s">
        <v>51</v>
      </c>
      <c r="AA14" s="42">
        <v>0.25</v>
      </c>
      <c r="AB14" s="13">
        <v>0</v>
      </c>
      <c r="AC14" s="7">
        <f t="shared" si="7"/>
        <v>0</v>
      </c>
      <c r="AD14" s="129">
        <v>23</v>
      </c>
      <c r="AE14" s="136">
        <v>5</v>
      </c>
      <c r="AF14" s="129">
        <v>1</v>
      </c>
      <c r="AG14" s="13">
        <f t="shared" si="8"/>
        <v>165.21739130434781</v>
      </c>
      <c r="AH14" s="7">
        <f t="shared" si="9"/>
        <v>166</v>
      </c>
      <c r="AI14" s="39">
        <f>LARGE(CHOOSE({1,2,3,4,5}, N14,S14,X14,AC14,AH14),1)+LARGE(CHOOSE({1,2,3,4,5}, N14,S14,X14,AC14,AH14),2)+I14</f>
        <v>314</v>
      </c>
    </row>
    <row r="15" spans="1:35" ht="24.75" customHeight="1">
      <c r="A15" s="41">
        <v>12</v>
      </c>
      <c r="B15" s="64" t="s">
        <v>43</v>
      </c>
      <c r="C15" s="64" t="s">
        <v>78</v>
      </c>
      <c r="D15" s="108" t="s">
        <v>87</v>
      </c>
      <c r="E15" s="42">
        <v>36</v>
      </c>
      <c r="F15" s="43">
        <v>13</v>
      </c>
      <c r="G15" s="42">
        <v>1</v>
      </c>
      <c r="H15" s="13">
        <f t="shared" si="10"/>
        <v>133.33333333333334</v>
      </c>
      <c r="I15" s="7">
        <f t="shared" si="0"/>
        <v>134</v>
      </c>
      <c r="J15" s="43">
        <v>23</v>
      </c>
      <c r="K15" s="43">
        <v>11</v>
      </c>
      <c r="L15" s="43">
        <v>0.5</v>
      </c>
      <c r="M15" s="13">
        <f>200*(J15+1-K15)*L15/J15</f>
        <v>56.521739130434781</v>
      </c>
      <c r="N15" s="7">
        <f>ROUNDUP(M15,0)</f>
        <v>57</v>
      </c>
      <c r="O15" s="43">
        <v>20</v>
      </c>
      <c r="P15" s="43">
        <v>16</v>
      </c>
      <c r="Q15" s="43">
        <v>0.5</v>
      </c>
      <c r="R15" s="13">
        <f>200*(O15+1-P15)*Q15/O15</f>
        <v>25</v>
      </c>
      <c r="S15" s="7">
        <f t="shared" si="4"/>
        <v>25</v>
      </c>
      <c r="T15" s="42">
        <v>23</v>
      </c>
      <c r="U15" s="42">
        <v>16</v>
      </c>
      <c r="V15" s="42">
        <v>0.25</v>
      </c>
      <c r="W15" s="13">
        <f>200*(T15+1-U15)*V15/T15</f>
        <v>17.391304347826086</v>
      </c>
      <c r="X15" s="7">
        <f t="shared" si="6"/>
        <v>18</v>
      </c>
      <c r="Y15" s="42">
        <v>16</v>
      </c>
      <c r="Z15" s="6" t="s">
        <v>51</v>
      </c>
      <c r="AA15" s="42">
        <v>0.25</v>
      </c>
      <c r="AB15" s="13">
        <v>0</v>
      </c>
      <c r="AC15" s="7">
        <f t="shared" si="7"/>
        <v>0</v>
      </c>
      <c r="AD15" s="12">
        <v>23</v>
      </c>
      <c r="AE15" s="136">
        <v>13</v>
      </c>
      <c r="AF15" s="12">
        <v>1</v>
      </c>
      <c r="AG15" s="13">
        <f t="shared" si="8"/>
        <v>95.652173913043484</v>
      </c>
      <c r="AH15" s="7">
        <f t="shared" si="9"/>
        <v>96</v>
      </c>
      <c r="AI15" s="39">
        <f>LARGE(CHOOSE({1,2,3,4,5}, N15,S15,X15,AC15,AH15),1)+LARGE(CHOOSE({1,2,3,4,5}, N15,S15,X15,AC15,AH15),2)+I15</f>
        <v>287</v>
      </c>
    </row>
    <row r="16" spans="1:35" ht="24.75" customHeight="1">
      <c r="A16" s="41">
        <v>13</v>
      </c>
      <c r="B16" s="11" t="s">
        <v>242</v>
      </c>
      <c r="C16" s="11" t="s">
        <v>243</v>
      </c>
      <c r="D16" s="53" t="s">
        <v>86</v>
      </c>
      <c r="E16" s="42">
        <v>36</v>
      </c>
      <c r="F16" s="12">
        <v>11</v>
      </c>
      <c r="G16" s="42">
        <v>1</v>
      </c>
      <c r="H16" s="13">
        <f t="shared" si="10"/>
        <v>144.44444444444446</v>
      </c>
      <c r="I16" s="3">
        <f t="shared" si="0"/>
        <v>145</v>
      </c>
      <c r="J16" s="43">
        <v>23</v>
      </c>
      <c r="K16" s="13">
        <v>23</v>
      </c>
      <c r="L16" s="43">
        <v>0.5</v>
      </c>
      <c r="M16" s="13">
        <f>200*(J16+1-K16)*L16/J16</f>
        <v>4.3478260869565215</v>
      </c>
      <c r="N16" s="7">
        <f>ROUNDUP(M16,0)</f>
        <v>5</v>
      </c>
      <c r="O16" s="43">
        <v>20</v>
      </c>
      <c r="P16" s="13">
        <v>9</v>
      </c>
      <c r="Q16" s="43">
        <v>0.5</v>
      </c>
      <c r="R16" s="13">
        <f>200*(O16+1-P16)*Q16/O16</f>
        <v>60</v>
      </c>
      <c r="S16" s="7">
        <f t="shared" si="4"/>
        <v>60</v>
      </c>
      <c r="T16" s="13">
        <v>23</v>
      </c>
      <c r="U16" s="13" t="s">
        <v>51</v>
      </c>
      <c r="V16" s="42">
        <v>0.25</v>
      </c>
      <c r="W16" s="13">
        <v>0</v>
      </c>
      <c r="X16" s="7">
        <f t="shared" si="6"/>
        <v>0</v>
      </c>
      <c r="Y16" s="2" t="s">
        <v>241</v>
      </c>
      <c r="Z16" s="2" t="s">
        <v>51</v>
      </c>
      <c r="AA16" s="42">
        <v>0.25</v>
      </c>
      <c r="AB16" s="2" t="s">
        <v>228</v>
      </c>
      <c r="AC16" s="7">
        <f t="shared" si="7"/>
        <v>0</v>
      </c>
      <c r="AD16" s="129">
        <v>23</v>
      </c>
      <c r="AE16" s="136">
        <v>16</v>
      </c>
      <c r="AF16" s="129">
        <v>1</v>
      </c>
      <c r="AG16" s="13">
        <f t="shared" si="8"/>
        <v>69.565217391304344</v>
      </c>
      <c r="AH16" s="7">
        <f t="shared" si="9"/>
        <v>70</v>
      </c>
      <c r="AI16" s="39">
        <f>LARGE(CHOOSE({1,2,3,4,5}, N16,S16,X16,AC16,AH16),1)+LARGE(CHOOSE({1,2,3,4,5}, N16,S16,X16,AC16,AH16),2)+I16</f>
        <v>275</v>
      </c>
    </row>
    <row r="17" spans="1:35" ht="24.75" customHeight="1">
      <c r="A17" s="41">
        <v>14</v>
      </c>
      <c r="B17" s="11" t="s">
        <v>126</v>
      </c>
      <c r="C17" s="11" t="s">
        <v>132</v>
      </c>
      <c r="D17" s="53" t="s">
        <v>87</v>
      </c>
      <c r="E17" s="42">
        <v>36</v>
      </c>
      <c r="F17" s="43">
        <v>15</v>
      </c>
      <c r="G17" s="42">
        <v>1</v>
      </c>
      <c r="H17" s="13">
        <f t="shared" si="10"/>
        <v>122.22222222222223</v>
      </c>
      <c r="I17" s="7">
        <f t="shared" si="0"/>
        <v>123</v>
      </c>
      <c r="J17" s="43">
        <v>23</v>
      </c>
      <c r="K17" s="43">
        <v>14</v>
      </c>
      <c r="L17" s="43">
        <v>0.5</v>
      </c>
      <c r="M17" s="13">
        <f>200*(J17+1-K17)*L17/J17</f>
        <v>43.478260869565219</v>
      </c>
      <c r="N17" s="7">
        <f>ROUNDUP(M17,0)</f>
        <v>44</v>
      </c>
      <c r="O17" s="43">
        <v>20</v>
      </c>
      <c r="P17" s="13">
        <v>18</v>
      </c>
      <c r="Q17" s="43">
        <v>0.5</v>
      </c>
      <c r="R17" s="13">
        <f>200*(O17+1-P17)*Q17/O17</f>
        <v>15</v>
      </c>
      <c r="S17" s="7">
        <f t="shared" si="4"/>
        <v>15</v>
      </c>
      <c r="T17" s="42">
        <v>23</v>
      </c>
      <c r="U17" s="42">
        <v>17</v>
      </c>
      <c r="V17" s="42">
        <v>0.25</v>
      </c>
      <c r="W17" s="13">
        <f>200*(T17+1-U17)*V17/T17</f>
        <v>15.217391304347826</v>
      </c>
      <c r="X17" s="7">
        <f t="shared" si="6"/>
        <v>16</v>
      </c>
      <c r="Y17" s="42">
        <v>16</v>
      </c>
      <c r="Z17" s="57">
        <v>13</v>
      </c>
      <c r="AA17" s="42">
        <v>0.25</v>
      </c>
      <c r="AB17" s="13">
        <f>200*(Y17+1-Z17)*AA17/Y17</f>
        <v>12.5</v>
      </c>
      <c r="AC17" s="7">
        <f t="shared" si="7"/>
        <v>13</v>
      </c>
      <c r="AD17" s="12">
        <v>23</v>
      </c>
      <c r="AE17" s="136">
        <v>14</v>
      </c>
      <c r="AF17" s="12">
        <v>1</v>
      </c>
      <c r="AG17" s="13">
        <f t="shared" si="8"/>
        <v>86.956521739130437</v>
      </c>
      <c r="AH17" s="7">
        <f t="shared" si="9"/>
        <v>87</v>
      </c>
      <c r="AI17" s="39">
        <f>LARGE(CHOOSE({1,2,3,4,5}, N17,S17,X17,AC17,AH17),1)+LARGE(CHOOSE({1,2,3,4,5}, N17,S17,X17,AC17,AH17),2)+I17</f>
        <v>254</v>
      </c>
    </row>
    <row r="18" spans="1:35" ht="24.75" customHeight="1">
      <c r="A18" s="41">
        <v>15</v>
      </c>
      <c r="B18" s="11" t="s">
        <v>44</v>
      </c>
      <c r="C18" s="11" t="s">
        <v>79</v>
      </c>
      <c r="D18" s="53" t="s">
        <v>87</v>
      </c>
      <c r="E18" s="42">
        <v>36</v>
      </c>
      <c r="F18" s="43" t="s">
        <v>51</v>
      </c>
      <c r="G18" s="42">
        <v>1</v>
      </c>
      <c r="H18" s="13">
        <v>0</v>
      </c>
      <c r="I18" s="7">
        <f t="shared" si="0"/>
        <v>0</v>
      </c>
      <c r="J18" s="43">
        <v>23</v>
      </c>
      <c r="K18" s="43">
        <v>10</v>
      </c>
      <c r="L18" s="43">
        <v>0.5</v>
      </c>
      <c r="M18" s="13">
        <f>200*(J18+1-K18)*L18/J18</f>
        <v>60.869565217391305</v>
      </c>
      <c r="N18" s="7">
        <f>ROUNDUP(M18,0)</f>
        <v>61</v>
      </c>
      <c r="O18" s="43">
        <v>20</v>
      </c>
      <c r="P18" s="43">
        <v>12</v>
      </c>
      <c r="Q18" s="43">
        <v>0.5</v>
      </c>
      <c r="R18" s="13">
        <f>200*(O18+1-P18)*Q18/O18</f>
        <v>45</v>
      </c>
      <c r="S18" s="7">
        <f t="shared" si="4"/>
        <v>45</v>
      </c>
      <c r="T18" s="42">
        <v>23</v>
      </c>
      <c r="U18" s="42">
        <v>12</v>
      </c>
      <c r="V18" s="42">
        <v>0.25</v>
      </c>
      <c r="W18" s="13">
        <f>200*(T18+1-U18)*V18/T18</f>
        <v>26.086956521739129</v>
      </c>
      <c r="X18" s="7">
        <f t="shared" si="6"/>
        <v>27</v>
      </c>
      <c r="Y18" s="42">
        <v>16</v>
      </c>
      <c r="Z18" s="13">
        <v>11</v>
      </c>
      <c r="AA18" s="42">
        <v>0.25</v>
      </c>
      <c r="AB18" s="13">
        <f>200*(Y18+1-Z18)*AA18/Y18</f>
        <v>18.75</v>
      </c>
      <c r="AC18" s="7">
        <f t="shared" si="7"/>
        <v>19</v>
      </c>
      <c r="AD18" s="12">
        <v>23</v>
      </c>
      <c r="AE18" s="136">
        <v>12</v>
      </c>
      <c r="AF18" s="12">
        <v>1</v>
      </c>
      <c r="AG18" s="13">
        <f t="shared" si="8"/>
        <v>104.34782608695652</v>
      </c>
      <c r="AH18" s="7">
        <f t="shared" si="9"/>
        <v>105</v>
      </c>
      <c r="AI18" s="39">
        <f>LARGE(CHOOSE({1,2,3,4,5}, N18,S18,X18,AC18,AH18),1)+LARGE(CHOOSE({1,2,3,4,5}, N18,S18,X18,AC18,AH18),2)+I18</f>
        <v>166</v>
      </c>
    </row>
    <row r="19" spans="1:35" ht="24.75" customHeight="1">
      <c r="A19" s="41">
        <v>16</v>
      </c>
      <c r="B19" s="20" t="s">
        <v>295</v>
      </c>
      <c r="C19" s="20" t="s">
        <v>387</v>
      </c>
      <c r="D19" s="118" t="s">
        <v>227</v>
      </c>
      <c r="E19" s="12">
        <v>36</v>
      </c>
      <c r="F19" s="12">
        <v>14</v>
      </c>
      <c r="G19" s="12">
        <v>1</v>
      </c>
      <c r="H19" s="13">
        <f>200*(E19+1-F19)*G19/E19</f>
        <v>127.77777777777777</v>
      </c>
      <c r="I19" s="3">
        <f t="shared" si="0"/>
        <v>128</v>
      </c>
      <c r="J19" s="43">
        <v>23</v>
      </c>
      <c r="K19" s="43" t="s">
        <v>51</v>
      </c>
      <c r="L19" s="43">
        <v>0.5</v>
      </c>
      <c r="M19" s="43">
        <v>0</v>
      </c>
      <c r="N19" s="7">
        <v>0</v>
      </c>
      <c r="O19" s="43">
        <v>20</v>
      </c>
      <c r="P19" s="43" t="s">
        <v>51</v>
      </c>
      <c r="Q19" s="43">
        <v>0.5</v>
      </c>
      <c r="R19" s="13">
        <v>0</v>
      </c>
      <c r="S19" s="7">
        <f t="shared" si="4"/>
        <v>0</v>
      </c>
      <c r="T19" s="13">
        <v>23</v>
      </c>
      <c r="U19" s="13" t="s">
        <v>51</v>
      </c>
      <c r="V19" s="42">
        <v>0.25</v>
      </c>
      <c r="W19" s="13">
        <v>0</v>
      </c>
      <c r="X19" s="7">
        <f t="shared" si="6"/>
        <v>0</v>
      </c>
      <c r="Y19" s="12">
        <v>16</v>
      </c>
      <c r="Z19" s="2" t="s">
        <v>51</v>
      </c>
      <c r="AA19" s="42">
        <v>0.25</v>
      </c>
      <c r="AB19" s="12">
        <v>0</v>
      </c>
      <c r="AC19" s="7">
        <f t="shared" si="7"/>
        <v>0</v>
      </c>
      <c r="AD19" s="12">
        <v>23</v>
      </c>
      <c r="AE19" s="136" t="s">
        <v>51</v>
      </c>
      <c r="AF19" s="12">
        <v>1</v>
      </c>
      <c r="AG19" s="13">
        <v>0</v>
      </c>
      <c r="AH19" s="7">
        <f t="shared" si="9"/>
        <v>0</v>
      </c>
      <c r="AI19" s="39">
        <f>LARGE(CHOOSE({1,2,3,4,5}, N19,S19,X19,AC19,AH19),1)+LARGE(CHOOSE({1,2,3,4,5}, N19,S19,X19,AC19,AH19),2)+I19</f>
        <v>128</v>
      </c>
    </row>
    <row r="20" spans="1:35" ht="24.75" customHeight="1">
      <c r="A20" s="41">
        <v>17</v>
      </c>
      <c r="B20" s="20" t="s">
        <v>372</v>
      </c>
      <c r="C20" s="20" t="s">
        <v>388</v>
      </c>
      <c r="D20" s="118" t="s">
        <v>227</v>
      </c>
      <c r="E20" s="12">
        <v>36</v>
      </c>
      <c r="F20" s="12">
        <v>16</v>
      </c>
      <c r="G20" s="12">
        <v>1</v>
      </c>
      <c r="H20" s="13">
        <f>200*(E20+1-F20)*G20/E20</f>
        <v>116.66666666666667</v>
      </c>
      <c r="I20" s="3">
        <f t="shared" si="0"/>
        <v>117</v>
      </c>
      <c r="J20" s="43">
        <v>23</v>
      </c>
      <c r="K20" s="43" t="s">
        <v>51</v>
      </c>
      <c r="L20" s="43">
        <v>0.5</v>
      </c>
      <c r="M20" s="43">
        <v>0</v>
      </c>
      <c r="N20" s="7">
        <v>0</v>
      </c>
      <c r="O20" s="43">
        <v>20</v>
      </c>
      <c r="P20" s="43" t="s">
        <v>51</v>
      </c>
      <c r="Q20" s="43">
        <v>0.5</v>
      </c>
      <c r="R20" s="13">
        <v>0</v>
      </c>
      <c r="S20" s="7">
        <f t="shared" si="4"/>
        <v>0</v>
      </c>
      <c r="T20" s="13">
        <v>23</v>
      </c>
      <c r="U20" s="13" t="s">
        <v>51</v>
      </c>
      <c r="V20" s="42">
        <v>0.25</v>
      </c>
      <c r="W20" s="13">
        <v>0</v>
      </c>
      <c r="X20" s="7">
        <f t="shared" si="6"/>
        <v>0</v>
      </c>
      <c r="Y20" s="12">
        <v>16</v>
      </c>
      <c r="Z20" s="2" t="s">
        <v>51</v>
      </c>
      <c r="AA20" s="42">
        <v>0.25</v>
      </c>
      <c r="AB20" s="12">
        <v>0</v>
      </c>
      <c r="AC20" s="7">
        <f t="shared" si="7"/>
        <v>0</v>
      </c>
      <c r="AD20" s="12">
        <v>23</v>
      </c>
      <c r="AE20" s="136" t="s">
        <v>51</v>
      </c>
      <c r="AF20" s="12">
        <v>1</v>
      </c>
      <c r="AG20" s="13">
        <v>0</v>
      </c>
      <c r="AH20" s="7">
        <f t="shared" si="9"/>
        <v>0</v>
      </c>
      <c r="AI20" s="39">
        <f>LARGE(CHOOSE({1,2,3,4,5}, N20,S20,X20,AC20,AH20),1)+LARGE(CHOOSE({1,2,3,4,5}, N20,S20,X20,AC20,AH20),2)+I20</f>
        <v>117</v>
      </c>
    </row>
    <row r="21" spans="1:35" ht="24.75" customHeight="1">
      <c r="A21" s="41">
        <v>18</v>
      </c>
      <c r="B21" s="11" t="s">
        <v>39</v>
      </c>
      <c r="C21" s="11" t="s">
        <v>75</v>
      </c>
      <c r="D21" s="53" t="s">
        <v>88</v>
      </c>
      <c r="E21" s="42">
        <v>36</v>
      </c>
      <c r="F21" s="43" t="s">
        <v>51</v>
      </c>
      <c r="G21" s="42">
        <v>1</v>
      </c>
      <c r="H21" s="13">
        <v>0</v>
      </c>
      <c r="I21" s="7">
        <f t="shared" si="0"/>
        <v>0</v>
      </c>
      <c r="J21" s="43">
        <v>23</v>
      </c>
      <c r="K21" s="43" t="s">
        <v>51</v>
      </c>
      <c r="L21" s="43">
        <v>0.5</v>
      </c>
      <c r="M21" s="43">
        <v>0</v>
      </c>
      <c r="N21" s="7">
        <v>0</v>
      </c>
      <c r="O21" s="43">
        <v>20</v>
      </c>
      <c r="P21" s="43" t="s">
        <v>51</v>
      </c>
      <c r="Q21" s="43">
        <v>0.5</v>
      </c>
      <c r="R21" s="13">
        <v>0</v>
      </c>
      <c r="S21" s="7">
        <f t="shared" si="4"/>
        <v>0</v>
      </c>
      <c r="T21" s="42">
        <v>23</v>
      </c>
      <c r="U21" s="44" t="s">
        <v>51</v>
      </c>
      <c r="V21" s="42">
        <v>0.25</v>
      </c>
      <c r="W21" s="13">
        <v>0</v>
      </c>
      <c r="X21" s="7">
        <f t="shared" si="6"/>
        <v>0</v>
      </c>
      <c r="Y21" s="42">
        <v>16</v>
      </c>
      <c r="Z21" s="6" t="s">
        <v>51</v>
      </c>
      <c r="AA21" s="42">
        <v>0.25</v>
      </c>
      <c r="AB21" s="13">
        <v>0</v>
      </c>
      <c r="AC21" s="7">
        <f t="shared" si="7"/>
        <v>0</v>
      </c>
      <c r="AD21" s="129">
        <v>23</v>
      </c>
      <c r="AE21" s="136">
        <v>11</v>
      </c>
      <c r="AF21" s="129">
        <v>1</v>
      </c>
      <c r="AG21" s="13">
        <f>200*(AD21+1-AE21)*AF21/AD21</f>
        <v>113.04347826086956</v>
      </c>
      <c r="AH21" s="7">
        <f t="shared" si="9"/>
        <v>114</v>
      </c>
      <c r="AI21" s="39">
        <f>LARGE(CHOOSE({1,2,3,4,5}, N21,S21,X21,AC21,AH21),1)+LARGE(CHOOSE({1,2,3,4,5}, N21,S21,X21,AC21,AH21),2)+I21</f>
        <v>114</v>
      </c>
    </row>
    <row r="22" spans="1:35" ht="24.75" customHeight="1">
      <c r="A22" s="41">
        <v>19</v>
      </c>
      <c r="B22" s="20" t="s">
        <v>373</v>
      </c>
      <c r="C22" s="20" t="s">
        <v>389</v>
      </c>
      <c r="D22" s="118" t="s">
        <v>86</v>
      </c>
      <c r="E22" s="12">
        <v>36</v>
      </c>
      <c r="F22" s="12">
        <v>17</v>
      </c>
      <c r="G22" s="12">
        <v>1</v>
      </c>
      <c r="H22" s="13">
        <f>200*(E22+1-F22)*G22/E22</f>
        <v>111.11111111111111</v>
      </c>
      <c r="I22" s="3">
        <f t="shared" si="0"/>
        <v>112</v>
      </c>
      <c r="J22" s="43">
        <v>23</v>
      </c>
      <c r="K22" s="43" t="s">
        <v>51</v>
      </c>
      <c r="L22" s="43">
        <v>0.5</v>
      </c>
      <c r="M22" s="43">
        <v>0</v>
      </c>
      <c r="N22" s="7">
        <v>0</v>
      </c>
      <c r="O22" s="43">
        <v>20</v>
      </c>
      <c r="P22" s="43" t="s">
        <v>51</v>
      </c>
      <c r="Q22" s="43">
        <v>0.5</v>
      </c>
      <c r="R22" s="13">
        <v>0</v>
      </c>
      <c r="S22" s="7">
        <f t="shared" si="4"/>
        <v>0</v>
      </c>
      <c r="T22" s="13">
        <v>23</v>
      </c>
      <c r="U22" s="13" t="s">
        <v>51</v>
      </c>
      <c r="V22" s="42">
        <v>0.25</v>
      </c>
      <c r="W22" s="13">
        <v>0</v>
      </c>
      <c r="X22" s="7">
        <f t="shared" si="6"/>
        <v>0</v>
      </c>
      <c r="Y22" s="12">
        <v>16</v>
      </c>
      <c r="Z22" s="2" t="s">
        <v>51</v>
      </c>
      <c r="AA22" s="42">
        <v>0.25</v>
      </c>
      <c r="AB22" s="12">
        <v>0</v>
      </c>
      <c r="AC22" s="7">
        <f t="shared" si="7"/>
        <v>0</v>
      </c>
      <c r="AD22" s="12">
        <v>23</v>
      </c>
      <c r="AE22" s="136" t="s">
        <v>51</v>
      </c>
      <c r="AF22" s="12">
        <v>1</v>
      </c>
      <c r="AG22" s="13">
        <v>0</v>
      </c>
      <c r="AH22" s="7">
        <f t="shared" si="9"/>
        <v>0</v>
      </c>
      <c r="AI22" s="39">
        <f>LARGE(CHOOSE({1,2,3,4,5}, N22,S22,X22,AC22,AH22),1)+LARGE(CHOOSE({1,2,3,4,5}, N22,S22,X22,AC22,AH22),2)+I22</f>
        <v>112</v>
      </c>
    </row>
    <row r="23" spans="1:35" ht="57.75" customHeight="1">
      <c r="A23" s="41">
        <v>20</v>
      </c>
      <c r="B23" s="11" t="s">
        <v>244</v>
      </c>
      <c r="C23" s="11" t="s">
        <v>245</v>
      </c>
      <c r="D23" s="53" t="s">
        <v>246</v>
      </c>
      <c r="E23" s="42">
        <v>36</v>
      </c>
      <c r="F23" s="12">
        <v>18</v>
      </c>
      <c r="G23" s="42">
        <v>1</v>
      </c>
      <c r="H23" s="13">
        <f>200*(E23+1-F23)*G23/E23</f>
        <v>105.55555555555556</v>
      </c>
      <c r="I23" s="3">
        <f t="shared" si="0"/>
        <v>106</v>
      </c>
      <c r="J23" s="43">
        <v>23</v>
      </c>
      <c r="K23" s="43" t="s">
        <v>51</v>
      </c>
      <c r="L23" s="43">
        <v>0.5</v>
      </c>
      <c r="M23" s="43">
        <v>0</v>
      </c>
      <c r="N23" s="7">
        <v>0</v>
      </c>
      <c r="O23" s="43">
        <v>20</v>
      </c>
      <c r="P23" s="43" t="s">
        <v>51</v>
      </c>
      <c r="Q23" s="43">
        <v>0.5</v>
      </c>
      <c r="R23" s="13">
        <v>0</v>
      </c>
      <c r="S23" s="7">
        <f t="shared" si="4"/>
        <v>0</v>
      </c>
      <c r="T23" s="13">
        <v>23</v>
      </c>
      <c r="U23" s="13" t="s">
        <v>51</v>
      </c>
      <c r="V23" s="42">
        <v>0.25</v>
      </c>
      <c r="W23" s="13">
        <v>0</v>
      </c>
      <c r="X23" s="7">
        <f t="shared" si="6"/>
        <v>0</v>
      </c>
      <c r="Y23" s="12">
        <v>16</v>
      </c>
      <c r="Z23" s="2" t="s">
        <v>51</v>
      </c>
      <c r="AA23" s="42">
        <v>0.25</v>
      </c>
      <c r="AB23" s="12">
        <v>0</v>
      </c>
      <c r="AC23" s="7">
        <f t="shared" si="7"/>
        <v>0</v>
      </c>
      <c r="AD23" s="129">
        <v>23</v>
      </c>
      <c r="AE23" s="136" t="s">
        <v>51</v>
      </c>
      <c r="AF23" s="129">
        <v>1</v>
      </c>
      <c r="AG23" s="13">
        <v>0</v>
      </c>
      <c r="AH23" s="7">
        <f t="shared" si="9"/>
        <v>0</v>
      </c>
      <c r="AI23" s="39">
        <f>LARGE(CHOOSE({1,2,3,4,5}, N23,S23,X23,AC23,AH23),1)+LARGE(CHOOSE({1,2,3,4,5}, N23,S23,X23,AC23,AH23),2)+I23</f>
        <v>106</v>
      </c>
    </row>
    <row r="24" spans="1:35" ht="24.75" customHeight="1">
      <c r="A24" s="41">
        <v>21</v>
      </c>
      <c r="B24" s="20" t="s">
        <v>291</v>
      </c>
      <c r="C24" s="20" t="s">
        <v>390</v>
      </c>
      <c r="D24" s="118" t="s">
        <v>227</v>
      </c>
      <c r="E24" s="12">
        <v>36</v>
      </c>
      <c r="F24" s="12">
        <v>19</v>
      </c>
      <c r="G24" s="12">
        <v>1</v>
      </c>
      <c r="H24" s="13">
        <f>200*(E24+1-F24)*G24/E24</f>
        <v>100</v>
      </c>
      <c r="I24" s="3">
        <f t="shared" si="0"/>
        <v>100</v>
      </c>
      <c r="J24" s="43">
        <v>23</v>
      </c>
      <c r="K24" s="43" t="s">
        <v>51</v>
      </c>
      <c r="L24" s="43">
        <v>0.5</v>
      </c>
      <c r="M24" s="43">
        <v>0</v>
      </c>
      <c r="N24" s="7">
        <v>0</v>
      </c>
      <c r="O24" s="43">
        <v>20</v>
      </c>
      <c r="P24" s="43" t="s">
        <v>51</v>
      </c>
      <c r="Q24" s="43">
        <v>0.5</v>
      </c>
      <c r="R24" s="13">
        <v>0</v>
      </c>
      <c r="S24" s="7">
        <f t="shared" si="4"/>
        <v>0</v>
      </c>
      <c r="T24" s="13">
        <v>23</v>
      </c>
      <c r="U24" s="13" t="s">
        <v>51</v>
      </c>
      <c r="V24" s="42">
        <v>0.25</v>
      </c>
      <c r="W24" s="13">
        <v>0</v>
      </c>
      <c r="X24" s="7">
        <f t="shared" si="6"/>
        <v>0</v>
      </c>
      <c r="Y24" s="12">
        <v>16</v>
      </c>
      <c r="Z24" s="2" t="s">
        <v>51</v>
      </c>
      <c r="AA24" s="42">
        <v>0.25</v>
      </c>
      <c r="AB24" s="12">
        <v>0</v>
      </c>
      <c r="AC24" s="7">
        <f t="shared" si="7"/>
        <v>0</v>
      </c>
      <c r="AD24" s="12">
        <v>23</v>
      </c>
      <c r="AE24" s="136" t="s">
        <v>51</v>
      </c>
      <c r="AF24" s="12">
        <v>1</v>
      </c>
      <c r="AG24" s="13">
        <v>0</v>
      </c>
      <c r="AH24" s="7">
        <f t="shared" si="9"/>
        <v>0</v>
      </c>
      <c r="AI24" s="39">
        <f>LARGE(CHOOSE({1,2,3,4,5}, N24,S24,X24,AC24,AH24),1)+LARGE(CHOOSE({1,2,3,4,5}, N24,S24,X24,AC24,AH24),2)+I24</f>
        <v>100</v>
      </c>
    </row>
    <row r="25" spans="1:35" ht="24.75" customHeight="1">
      <c r="A25" s="41">
        <v>22</v>
      </c>
      <c r="B25" s="11" t="s">
        <v>247</v>
      </c>
      <c r="C25" s="11" t="s">
        <v>74</v>
      </c>
      <c r="D25" s="53" t="s">
        <v>248</v>
      </c>
      <c r="E25" s="42">
        <v>36</v>
      </c>
      <c r="F25" s="12">
        <v>22</v>
      </c>
      <c r="G25" s="42">
        <v>1</v>
      </c>
      <c r="H25" s="13">
        <f>200*(E25+1-F25)*G25/E25</f>
        <v>83.333333333333329</v>
      </c>
      <c r="I25" s="3">
        <f t="shared" si="0"/>
        <v>84</v>
      </c>
      <c r="J25" s="43">
        <v>23</v>
      </c>
      <c r="K25" s="13">
        <v>21</v>
      </c>
      <c r="L25" s="43">
        <v>0.5</v>
      </c>
      <c r="M25" s="13">
        <f>200*(J25+1-K25)*L25/J25</f>
        <v>13.043478260869565</v>
      </c>
      <c r="N25" s="7">
        <f>ROUNDUP(M25,0)</f>
        <v>14</v>
      </c>
      <c r="O25" s="43">
        <v>20</v>
      </c>
      <c r="P25" s="43" t="s">
        <v>51</v>
      </c>
      <c r="Q25" s="43">
        <v>0.5</v>
      </c>
      <c r="R25" s="13">
        <v>0</v>
      </c>
      <c r="S25" s="7">
        <f t="shared" si="4"/>
        <v>0</v>
      </c>
      <c r="T25" s="13">
        <v>23</v>
      </c>
      <c r="U25" s="13" t="s">
        <v>51</v>
      </c>
      <c r="V25" s="42">
        <v>0.25</v>
      </c>
      <c r="W25" s="13">
        <v>0</v>
      </c>
      <c r="X25" s="7">
        <f t="shared" si="6"/>
        <v>0</v>
      </c>
      <c r="Y25" s="12">
        <v>16</v>
      </c>
      <c r="Z25" s="2" t="s">
        <v>51</v>
      </c>
      <c r="AA25" s="42">
        <v>0.25</v>
      </c>
      <c r="AB25" s="12">
        <v>0</v>
      </c>
      <c r="AC25" s="7">
        <f t="shared" si="7"/>
        <v>0</v>
      </c>
      <c r="AD25" s="129">
        <v>23</v>
      </c>
      <c r="AE25" s="136" t="s">
        <v>51</v>
      </c>
      <c r="AF25" s="129">
        <v>1</v>
      </c>
      <c r="AG25" s="13">
        <v>0</v>
      </c>
      <c r="AH25" s="7">
        <f t="shared" si="9"/>
        <v>0</v>
      </c>
      <c r="AI25" s="39">
        <f>LARGE(CHOOSE({1,2,3,4,5}, N25,S25,X25,AC25,AH25),1)+LARGE(CHOOSE({1,2,3,4,5}, N25,S25,X25,AC25,AH25),2)+I25</f>
        <v>98</v>
      </c>
    </row>
    <row r="26" spans="1:35" ht="24.75" customHeight="1">
      <c r="A26" s="41">
        <v>23</v>
      </c>
      <c r="B26" s="20" t="s">
        <v>374</v>
      </c>
      <c r="C26" s="20" t="s">
        <v>391</v>
      </c>
      <c r="D26" s="118" t="s">
        <v>227</v>
      </c>
      <c r="E26" s="12">
        <v>36</v>
      </c>
      <c r="F26" s="12">
        <v>21</v>
      </c>
      <c r="G26" s="12">
        <v>1</v>
      </c>
      <c r="H26" s="13">
        <f>200*(E26+1-F26)*G26/E26</f>
        <v>88.888888888888886</v>
      </c>
      <c r="I26" s="3">
        <f t="shared" si="0"/>
        <v>89</v>
      </c>
      <c r="J26" s="43">
        <v>23</v>
      </c>
      <c r="K26" s="43" t="s">
        <v>51</v>
      </c>
      <c r="L26" s="43">
        <v>0.5</v>
      </c>
      <c r="M26" s="43">
        <v>0</v>
      </c>
      <c r="N26" s="7">
        <v>0</v>
      </c>
      <c r="O26" s="43">
        <v>20</v>
      </c>
      <c r="P26" s="43" t="s">
        <v>51</v>
      </c>
      <c r="Q26" s="43">
        <v>0.5</v>
      </c>
      <c r="R26" s="13">
        <v>0</v>
      </c>
      <c r="S26" s="7">
        <f t="shared" si="4"/>
        <v>0</v>
      </c>
      <c r="T26" s="13">
        <v>23</v>
      </c>
      <c r="U26" s="13" t="s">
        <v>51</v>
      </c>
      <c r="V26" s="42">
        <v>0.25</v>
      </c>
      <c r="W26" s="13">
        <v>0</v>
      </c>
      <c r="X26" s="7">
        <f t="shared" si="6"/>
        <v>0</v>
      </c>
      <c r="Y26" s="12">
        <v>16</v>
      </c>
      <c r="Z26" s="2" t="s">
        <v>51</v>
      </c>
      <c r="AA26" s="42">
        <v>0.25</v>
      </c>
      <c r="AB26" s="12">
        <v>0</v>
      </c>
      <c r="AC26" s="7">
        <f t="shared" si="7"/>
        <v>0</v>
      </c>
      <c r="AD26" s="12">
        <v>23</v>
      </c>
      <c r="AE26" s="136" t="s">
        <v>51</v>
      </c>
      <c r="AF26" s="12">
        <v>1</v>
      </c>
      <c r="AG26" s="13">
        <v>0</v>
      </c>
      <c r="AH26" s="7">
        <f t="shared" si="9"/>
        <v>0</v>
      </c>
      <c r="AI26" s="39">
        <f>LARGE(CHOOSE({1,2,3,4,5}, N26,S26,X26,AC26,AH26),1)+LARGE(CHOOSE({1,2,3,4,5}, N26,S26,X26,AC26,AH26),2)+I26</f>
        <v>89</v>
      </c>
    </row>
    <row r="27" spans="1:35" ht="24.75" customHeight="1">
      <c r="A27" s="41">
        <v>24</v>
      </c>
      <c r="B27" s="11" t="s">
        <v>307</v>
      </c>
      <c r="C27" s="11" t="s">
        <v>309</v>
      </c>
      <c r="D27" s="53" t="s">
        <v>308</v>
      </c>
      <c r="E27" s="42">
        <v>36</v>
      </c>
      <c r="F27" s="43" t="s">
        <v>51</v>
      </c>
      <c r="G27" s="42">
        <v>1</v>
      </c>
      <c r="H27" s="13">
        <v>0</v>
      </c>
      <c r="I27" s="7">
        <f t="shared" si="0"/>
        <v>0</v>
      </c>
      <c r="J27" s="43">
        <v>23</v>
      </c>
      <c r="K27" s="43">
        <v>12</v>
      </c>
      <c r="L27" s="43">
        <v>0.5</v>
      </c>
      <c r="M27" s="13">
        <f>200*(J27+1-K27)*L27/J27</f>
        <v>52.173913043478258</v>
      </c>
      <c r="N27" s="7">
        <f>ROUNDUP(M27,0)</f>
        <v>53</v>
      </c>
      <c r="O27" s="13">
        <v>20</v>
      </c>
      <c r="P27" s="13">
        <v>15</v>
      </c>
      <c r="Q27" s="43">
        <v>0.5</v>
      </c>
      <c r="R27" s="13">
        <f>200*(O27+1-P27)*Q27/O27</f>
        <v>30</v>
      </c>
      <c r="S27" s="7">
        <f t="shared" si="4"/>
        <v>30</v>
      </c>
      <c r="T27" s="13">
        <v>23</v>
      </c>
      <c r="U27" s="13" t="s">
        <v>51</v>
      </c>
      <c r="V27" s="42">
        <v>0.25</v>
      </c>
      <c r="W27" s="13">
        <v>0</v>
      </c>
      <c r="X27" s="7">
        <f t="shared" si="6"/>
        <v>0</v>
      </c>
      <c r="Y27" s="42">
        <v>16</v>
      </c>
      <c r="Z27" s="6" t="s">
        <v>51</v>
      </c>
      <c r="AA27" s="42">
        <v>0.25</v>
      </c>
      <c r="AB27" s="13">
        <v>0</v>
      </c>
      <c r="AC27" s="7">
        <f t="shared" si="7"/>
        <v>0</v>
      </c>
      <c r="AD27" s="12">
        <v>23</v>
      </c>
      <c r="AE27" s="136" t="s">
        <v>51</v>
      </c>
      <c r="AF27" s="12">
        <v>1</v>
      </c>
      <c r="AG27" s="13">
        <v>0</v>
      </c>
      <c r="AH27" s="7">
        <f t="shared" si="9"/>
        <v>0</v>
      </c>
      <c r="AI27" s="39">
        <f>LARGE(CHOOSE({1,2,3,4,5}, N27,S27,X27,AC27,AH27),1)+LARGE(CHOOSE({1,2,3,4,5}, N27,S27,X27,AC27,AH27),2)+I27</f>
        <v>83</v>
      </c>
    </row>
    <row r="28" spans="1:35" ht="24.75" customHeight="1">
      <c r="A28" s="41">
        <v>25</v>
      </c>
      <c r="B28" s="11" t="s">
        <v>34</v>
      </c>
      <c r="C28" s="11" t="s">
        <v>72</v>
      </c>
      <c r="D28" s="53" t="s">
        <v>88</v>
      </c>
      <c r="E28" s="42">
        <v>36</v>
      </c>
      <c r="F28" s="43" t="s">
        <v>51</v>
      </c>
      <c r="G28" s="42">
        <v>1</v>
      </c>
      <c r="H28" s="13">
        <v>0</v>
      </c>
      <c r="I28" s="7">
        <f t="shared" si="0"/>
        <v>0</v>
      </c>
      <c r="J28" s="43">
        <v>23</v>
      </c>
      <c r="K28" s="43" t="s">
        <v>51</v>
      </c>
      <c r="L28" s="43">
        <v>0.5</v>
      </c>
      <c r="M28" s="43">
        <v>0</v>
      </c>
      <c r="N28" s="7">
        <v>0</v>
      </c>
      <c r="O28" s="43">
        <v>20</v>
      </c>
      <c r="P28" s="43" t="s">
        <v>51</v>
      </c>
      <c r="Q28" s="43">
        <v>0.5</v>
      </c>
      <c r="R28" s="13">
        <v>0</v>
      </c>
      <c r="S28" s="7">
        <f t="shared" si="4"/>
        <v>0</v>
      </c>
      <c r="T28" s="42">
        <v>23</v>
      </c>
      <c r="U28" s="44" t="s">
        <v>51</v>
      </c>
      <c r="V28" s="42">
        <v>0.25</v>
      </c>
      <c r="W28" s="13">
        <v>0</v>
      </c>
      <c r="X28" s="7">
        <f t="shared" si="6"/>
        <v>0</v>
      </c>
      <c r="Y28" s="42">
        <v>16</v>
      </c>
      <c r="Z28" s="6" t="s">
        <v>51</v>
      </c>
      <c r="AA28" s="42">
        <v>0.25</v>
      </c>
      <c r="AB28" s="13">
        <v>0</v>
      </c>
      <c r="AC28" s="7">
        <f t="shared" si="7"/>
        <v>0</v>
      </c>
      <c r="AD28" s="129">
        <v>23</v>
      </c>
      <c r="AE28" s="136">
        <v>15</v>
      </c>
      <c r="AF28" s="129">
        <v>1</v>
      </c>
      <c r="AG28" s="13">
        <f>200*(AD28+1-AE28)*AF28/AD28</f>
        <v>78.260869565217391</v>
      </c>
      <c r="AH28" s="7">
        <f t="shared" si="9"/>
        <v>79</v>
      </c>
      <c r="AI28" s="39">
        <f>LARGE(CHOOSE({1,2,3,4,5}, N28,S28,X28,AC28,AH28),1)+LARGE(CHOOSE({1,2,3,4,5}, N28,S28,X28,AC28,AH28),2)+I28</f>
        <v>79</v>
      </c>
    </row>
    <row r="29" spans="1:35" ht="24.75" customHeight="1">
      <c r="A29" s="41">
        <v>26</v>
      </c>
      <c r="B29" s="20" t="s">
        <v>375</v>
      </c>
      <c r="C29" s="20" t="s">
        <v>392</v>
      </c>
      <c r="D29" s="118" t="s">
        <v>91</v>
      </c>
      <c r="E29" s="12">
        <v>36</v>
      </c>
      <c r="F29" s="12">
        <v>23</v>
      </c>
      <c r="G29" s="12">
        <v>1</v>
      </c>
      <c r="H29" s="13">
        <f>200*(E29+1-F29)*G29/E29</f>
        <v>77.777777777777771</v>
      </c>
      <c r="I29" s="3">
        <f t="shared" si="0"/>
        <v>78</v>
      </c>
      <c r="J29" s="43">
        <v>23</v>
      </c>
      <c r="K29" s="43" t="s">
        <v>51</v>
      </c>
      <c r="L29" s="43">
        <v>0.5</v>
      </c>
      <c r="M29" s="43">
        <v>0</v>
      </c>
      <c r="N29" s="7">
        <v>0</v>
      </c>
      <c r="O29" s="43">
        <v>20</v>
      </c>
      <c r="P29" s="43" t="s">
        <v>51</v>
      </c>
      <c r="Q29" s="43">
        <v>0.5</v>
      </c>
      <c r="R29" s="13">
        <v>0</v>
      </c>
      <c r="S29" s="7">
        <f t="shared" si="4"/>
        <v>0</v>
      </c>
      <c r="T29" s="13">
        <v>23</v>
      </c>
      <c r="U29" s="13" t="s">
        <v>51</v>
      </c>
      <c r="V29" s="42">
        <v>0.25</v>
      </c>
      <c r="W29" s="13">
        <v>0</v>
      </c>
      <c r="X29" s="7">
        <f t="shared" si="6"/>
        <v>0</v>
      </c>
      <c r="Y29" s="12">
        <v>16</v>
      </c>
      <c r="Z29" s="2" t="s">
        <v>51</v>
      </c>
      <c r="AA29" s="42">
        <v>0.25</v>
      </c>
      <c r="AB29" s="12">
        <v>0</v>
      </c>
      <c r="AC29" s="7">
        <f t="shared" si="7"/>
        <v>0</v>
      </c>
      <c r="AD29" s="12">
        <v>23</v>
      </c>
      <c r="AE29" s="136" t="s">
        <v>51</v>
      </c>
      <c r="AF29" s="12">
        <v>1</v>
      </c>
      <c r="AG29" s="13">
        <v>0</v>
      </c>
      <c r="AH29" s="7">
        <f t="shared" si="9"/>
        <v>0</v>
      </c>
      <c r="AI29" s="39">
        <f>LARGE(CHOOSE({1,2,3,4,5}, N29,S29,X29,AC29,AH29),1)+LARGE(CHOOSE({1,2,3,4,5}, N29,S29,X29,AC29,AH29),2)+I29</f>
        <v>78</v>
      </c>
    </row>
    <row r="30" spans="1:35" ht="24.75" customHeight="1">
      <c r="A30" s="41">
        <v>27</v>
      </c>
      <c r="B30" s="11" t="s">
        <v>40</v>
      </c>
      <c r="C30" s="11" t="s">
        <v>20</v>
      </c>
      <c r="D30" s="53" t="s">
        <v>86</v>
      </c>
      <c r="E30" s="42">
        <v>36</v>
      </c>
      <c r="F30" s="43" t="s">
        <v>51</v>
      </c>
      <c r="G30" s="42">
        <v>1</v>
      </c>
      <c r="H30" s="13">
        <v>0</v>
      </c>
      <c r="I30" s="7">
        <f t="shared" si="0"/>
        <v>0</v>
      </c>
      <c r="J30" s="43">
        <v>23</v>
      </c>
      <c r="K30" s="43" t="s">
        <v>51</v>
      </c>
      <c r="L30" s="43">
        <v>0.5</v>
      </c>
      <c r="M30" s="43">
        <v>0</v>
      </c>
      <c r="N30" s="7">
        <v>0</v>
      </c>
      <c r="O30" s="43">
        <v>20</v>
      </c>
      <c r="P30" s="43" t="s">
        <v>51</v>
      </c>
      <c r="Q30" s="43">
        <v>0.5</v>
      </c>
      <c r="R30" s="13">
        <v>0</v>
      </c>
      <c r="S30" s="7">
        <f t="shared" si="4"/>
        <v>0</v>
      </c>
      <c r="T30" s="42">
        <v>23</v>
      </c>
      <c r="U30" s="42">
        <v>7</v>
      </c>
      <c r="V30" s="42">
        <v>0.25</v>
      </c>
      <c r="W30" s="13">
        <f>200*(T30+1-U30)*V30/T30</f>
        <v>36.956521739130437</v>
      </c>
      <c r="X30" s="7">
        <f t="shared" si="6"/>
        <v>37</v>
      </c>
      <c r="Y30" s="42">
        <v>16</v>
      </c>
      <c r="Z30" s="13">
        <v>5</v>
      </c>
      <c r="AA30" s="42">
        <v>0.25</v>
      </c>
      <c r="AB30" s="13">
        <f>200*(Y30+1-Z30)*AA30/Y30</f>
        <v>37.5</v>
      </c>
      <c r="AC30" s="7">
        <f t="shared" si="7"/>
        <v>38</v>
      </c>
      <c r="AD30" s="129">
        <v>23</v>
      </c>
      <c r="AE30" s="136" t="s">
        <v>51</v>
      </c>
      <c r="AF30" s="129">
        <v>1</v>
      </c>
      <c r="AG30" s="13">
        <v>0</v>
      </c>
      <c r="AH30" s="7">
        <f t="shared" si="9"/>
        <v>0</v>
      </c>
      <c r="AI30" s="39">
        <f>LARGE(CHOOSE({1,2,3,4,5}, N30,S30,X30,AC30,AH30),1)+LARGE(CHOOSE({1,2,3,4,5}, N30,S30,X30,AC30,AH30),2)+I30</f>
        <v>75</v>
      </c>
    </row>
    <row r="31" spans="1:35" ht="24.75" customHeight="1">
      <c r="A31" s="41">
        <v>28</v>
      </c>
      <c r="B31" s="20" t="s">
        <v>376</v>
      </c>
      <c r="C31" s="20" t="s">
        <v>393</v>
      </c>
      <c r="D31" s="118" t="s">
        <v>246</v>
      </c>
      <c r="E31" s="12">
        <v>36</v>
      </c>
      <c r="F31" s="12">
        <v>24</v>
      </c>
      <c r="G31" s="12">
        <v>1</v>
      </c>
      <c r="H31" s="13">
        <f>200*(E31+1-F31)*G31/E31</f>
        <v>72.222222222222229</v>
      </c>
      <c r="I31" s="3">
        <f t="shared" si="0"/>
        <v>73</v>
      </c>
      <c r="J31" s="43">
        <v>23</v>
      </c>
      <c r="K31" s="43" t="s">
        <v>51</v>
      </c>
      <c r="L31" s="43">
        <v>0.5</v>
      </c>
      <c r="M31" s="43">
        <v>0</v>
      </c>
      <c r="N31" s="7">
        <v>0</v>
      </c>
      <c r="O31" s="43">
        <v>20</v>
      </c>
      <c r="P31" s="43" t="s">
        <v>51</v>
      </c>
      <c r="Q31" s="43">
        <v>0.5</v>
      </c>
      <c r="R31" s="13">
        <v>0</v>
      </c>
      <c r="S31" s="7">
        <f t="shared" si="4"/>
        <v>0</v>
      </c>
      <c r="T31" s="13">
        <v>23</v>
      </c>
      <c r="U31" s="13" t="s">
        <v>51</v>
      </c>
      <c r="V31" s="42">
        <v>0.25</v>
      </c>
      <c r="W31" s="13">
        <v>0</v>
      </c>
      <c r="X31" s="7">
        <f t="shared" si="6"/>
        <v>0</v>
      </c>
      <c r="Y31" s="12">
        <v>16</v>
      </c>
      <c r="Z31" s="2" t="s">
        <v>51</v>
      </c>
      <c r="AA31" s="42">
        <v>0.25</v>
      </c>
      <c r="AB31" s="12">
        <v>0</v>
      </c>
      <c r="AC31" s="7">
        <f t="shared" si="7"/>
        <v>0</v>
      </c>
      <c r="AD31" s="12">
        <v>23</v>
      </c>
      <c r="AE31" s="136" t="s">
        <v>51</v>
      </c>
      <c r="AF31" s="12">
        <v>1</v>
      </c>
      <c r="AG31" s="13">
        <v>0</v>
      </c>
      <c r="AH31" s="7">
        <f t="shared" si="9"/>
        <v>0</v>
      </c>
      <c r="AI31" s="39">
        <f>LARGE(CHOOSE({1,2,3,4,5}, N31,S31,X31,AC31,AH31),1)+LARGE(CHOOSE({1,2,3,4,5}, N31,S31,X31,AC31,AH31),2)+I31</f>
        <v>73</v>
      </c>
    </row>
    <row r="32" spans="1:35" ht="24.75" customHeight="1">
      <c r="A32" s="41">
        <v>29</v>
      </c>
      <c r="B32" s="11" t="s">
        <v>123</v>
      </c>
      <c r="C32" s="11" t="s">
        <v>170</v>
      </c>
      <c r="D32" s="53" t="s">
        <v>87</v>
      </c>
      <c r="E32" s="42">
        <v>36</v>
      </c>
      <c r="F32" s="43" t="s">
        <v>51</v>
      </c>
      <c r="G32" s="42">
        <v>1</v>
      </c>
      <c r="H32" s="13">
        <v>0</v>
      </c>
      <c r="I32" s="7">
        <f t="shared" si="0"/>
        <v>0</v>
      </c>
      <c r="J32" s="43">
        <v>23</v>
      </c>
      <c r="K32" s="43">
        <v>13</v>
      </c>
      <c r="L32" s="43">
        <v>0.5</v>
      </c>
      <c r="M32" s="13">
        <f>200*(J32+1-K32)*L32/J32</f>
        <v>47.826086956521742</v>
      </c>
      <c r="N32" s="7">
        <f>ROUNDUP(M32,0)</f>
        <v>48</v>
      </c>
      <c r="O32" s="43">
        <v>20</v>
      </c>
      <c r="P32" s="13">
        <v>17</v>
      </c>
      <c r="Q32" s="43">
        <v>0.5</v>
      </c>
      <c r="R32" s="13">
        <f>200*(O32+1-P32)*Q32/O32</f>
        <v>20</v>
      </c>
      <c r="S32" s="7">
        <f t="shared" si="4"/>
        <v>20</v>
      </c>
      <c r="T32" s="42">
        <v>23</v>
      </c>
      <c r="U32" s="44" t="s">
        <v>51</v>
      </c>
      <c r="V32" s="42">
        <v>0.25</v>
      </c>
      <c r="W32" s="13">
        <v>0</v>
      </c>
      <c r="X32" s="7">
        <f t="shared" si="6"/>
        <v>0</v>
      </c>
      <c r="Y32" s="42">
        <v>16</v>
      </c>
      <c r="Z32" s="6" t="s">
        <v>51</v>
      </c>
      <c r="AA32" s="42">
        <v>0.25</v>
      </c>
      <c r="AB32" s="13">
        <v>0</v>
      </c>
      <c r="AC32" s="7">
        <f t="shared" si="7"/>
        <v>0</v>
      </c>
      <c r="AD32" s="129">
        <v>23</v>
      </c>
      <c r="AE32" s="136" t="s">
        <v>51</v>
      </c>
      <c r="AF32" s="129">
        <v>1</v>
      </c>
      <c r="AG32" s="13">
        <v>0</v>
      </c>
      <c r="AH32" s="7">
        <f t="shared" si="9"/>
        <v>0</v>
      </c>
      <c r="AI32" s="39">
        <f>LARGE(CHOOSE({1,2,3,4,5}, N32,S32,X32,AC32,AH32),1)+LARGE(CHOOSE({1,2,3,4,5}, N32,S32,X32,AC32,AH32),2)+I32</f>
        <v>68</v>
      </c>
    </row>
    <row r="33" spans="1:35" ht="24.75" customHeight="1">
      <c r="A33" s="41">
        <v>30</v>
      </c>
      <c r="B33" s="109" t="s">
        <v>41</v>
      </c>
      <c r="C33" s="109" t="s">
        <v>76</v>
      </c>
      <c r="D33" s="110" t="s">
        <v>93</v>
      </c>
      <c r="E33" s="42">
        <v>36</v>
      </c>
      <c r="F33" s="43" t="s">
        <v>51</v>
      </c>
      <c r="G33" s="42">
        <v>1</v>
      </c>
      <c r="H33" s="13">
        <v>0</v>
      </c>
      <c r="I33" s="7">
        <f t="shared" si="0"/>
        <v>0</v>
      </c>
      <c r="J33" s="43">
        <v>23</v>
      </c>
      <c r="K33" s="43" t="s">
        <v>51</v>
      </c>
      <c r="L33" s="43">
        <v>0.5</v>
      </c>
      <c r="M33" s="43">
        <v>0</v>
      </c>
      <c r="N33" s="7">
        <v>0</v>
      </c>
      <c r="O33" s="43">
        <v>20</v>
      </c>
      <c r="P33" s="43" t="s">
        <v>51</v>
      </c>
      <c r="Q33" s="43">
        <v>0.5</v>
      </c>
      <c r="R33" s="13">
        <v>0</v>
      </c>
      <c r="S33" s="7">
        <f t="shared" si="4"/>
        <v>0</v>
      </c>
      <c r="T33" s="42">
        <v>23</v>
      </c>
      <c r="U33" s="42">
        <v>10</v>
      </c>
      <c r="V33" s="42">
        <v>0.25</v>
      </c>
      <c r="W33" s="13">
        <f>200*(T33+1-U33)*V33/T33</f>
        <v>30.434782608695652</v>
      </c>
      <c r="X33" s="7">
        <f t="shared" si="6"/>
        <v>31</v>
      </c>
      <c r="Y33" s="42">
        <v>16</v>
      </c>
      <c r="Z33" s="13">
        <v>7</v>
      </c>
      <c r="AA33" s="42">
        <v>0.25</v>
      </c>
      <c r="AB33" s="13">
        <f>200*(Y33+1-Z33)*AA33/Y33</f>
        <v>31.25</v>
      </c>
      <c r="AC33" s="7">
        <f t="shared" si="7"/>
        <v>32</v>
      </c>
      <c r="AD33" s="12">
        <v>23</v>
      </c>
      <c r="AE33" s="136" t="s">
        <v>51</v>
      </c>
      <c r="AF33" s="12">
        <v>1</v>
      </c>
      <c r="AG33" s="13">
        <v>0</v>
      </c>
      <c r="AH33" s="7">
        <f t="shared" si="9"/>
        <v>0</v>
      </c>
      <c r="AI33" s="39">
        <f>LARGE(CHOOSE({1,2,3,4,5}, N33,S33,X33,AC33,AH33),1)+LARGE(CHOOSE({1,2,3,4,5}, N33,S33,X33,AC33,AH33),2)+I33</f>
        <v>63</v>
      </c>
    </row>
    <row r="34" spans="1:35" ht="24.75" customHeight="1">
      <c r="A34" s="41">
        <v>31</v>
      </c>
      <c r="B34" s="11" t="s">
        <v>50</v>
      </c>
      <c r="C34" s="11" t="s">
        <v>83</v>
      </c>
      <c r="D34" s="53" t="s">
        <v>86</v>
      </c>
      <c r="E34" s="42">
        <v>36</v>
      </c>
      <c r="F34" s="43" t="s">
        <v>51</v>
      </c>
      <c r="G34" s="42">
        <v>1</v>
      </c>
      <c r="H34" s="13">
        <v>0</v>
      </c>
      <c r="I34" s="7">
        <f t="shared" si="0"/>
        <v>0</v>
      </c>
      <c r="J34" s="43">
        <v>23</v>
      </c>
      <c r="K34" s="43" t="s">
        <v>51</v>
      </c>
      <c r="L34" s="43">
        <v>0.5</v>
      </c>
      <c r="M34" s="43">
        <v>0</v>
      </c>
      <c r="N34" s="7">
        <v>0</v>
      </c>
      <c r="O34" s="43">
        <v>20</v>
      </c>
      <c r="P34" s="43">
        <v>13</v>
      </c>
      <c r="Q34" s="43">
        <v>0.5</v>
      </c>
      <c r="R34" s="13">
        <f>200*(O34+1-P34)*Q34/O34</f>
        <v>40</v>
      </c>
      <c r="S34" s="7">
        <f t="shared" si="4"/>
        <v>40</v>
      </c>
      <c r="T34" s="42">
        <v>23</v>
      </c>
      <c r="U34" s="42">
        <v>15</v>
      </c>
      <c r="V34" s="42">
        <v>0.25</v>
      </c>
      <c r="W34" s="13">
        <f>200*(T34+1-U34)*V34/T34</f>
        <v>19.565217391304348</v>
      </c>
      <c r="X34" s="7">
        <f t="shared" si="6"/>
        <v>20</v>
      </c>
      <c r="Y34" s="42">
        <v>16</v>
      </c>
      <c r="Z34" s="57">
        <v>10</v>
      </c>
      <c r="AA34" s="42">
        <v>0.25</v>
      </c>
      <c r="AB34" s="13">
        <f>200*(Y34+1-Z34)*AA34/Y34</f>
        <v>21.875</v>
      </c>
      <c r="AC34" s="7">
        <f t="shared" si="7"/>
        <v>22</v>
      </c>
      <c r="AD34" s="129">
        <v>23</v>
      </c>
      <c r="AE34" s="136" t="s">
        <v>51</v>
      </c>
      <c r="AF34" s="129">
        <v>1</v>
      </c>
      <c r="AG34" s="13">
        <v>0</v>
      </c>
      <c r="AH34" s="7">
        <f t="shared" si="9"/>
        <v>0</v>
      </c>
      <c r="AI34" s="39">
        <f>LARGE(CHOOSE({1,2,3,4,5}, N34,S34,X34,AC34,AH34),1)+LARGE(CHOOSE({1,2,3,4,5}, N34,S34,X34,AC34,AH34),2)+I34</f>
        <v>62</v>
      </c>
    </row>
    <row r="35" spans="1:35" ht="24.75" customHeight="1">
      <c r="A35" s="41">
        <v>32</v>
      </c>
      <c r="B35" s="20" t="s">
        <v>377</v>
      </c>
      <c r="C35" s="20" t="s">
        <v>394</v>
      </c>
      <c r="D35" s="118" t="s">
        <v>91</v>
      </c>
      <c r="E35" s="12">
        <v>36</v>
      </c>
      <c r="F35" s="12">
        <v>26</v>
      </c>
      <c r="G35" s="12">
        <v>1</v>
      </c>
      <c r="H35" s="13">
        <f>200*(E35+1-F35)*G35/E35</f>
        <v>61.111111111111114</v>
      </c>
      <c r="I35" s="3">
        <f t="shared" si="0"/>
        <v>62</v>
      </c>
      <c r="J35" s="43">
        <v>23</v>
      </c>
      <c r="K35" s="43" t="s">
        <v>51</v>
      </c>
      <c r="L35" s="43">
        <v>0.5</v>
      </c>
      <c r="M35" s="43">
        <v>0</v>
      </c>
      <c r="N35" s="7">
        <v>0</v>
      </c>
      <c r="O35" s="43">
        <v>20</v>
      </c>
      <c r="P35" s="43" t="s">
        <v>51</v>
      </c>
      <c r="Q35" s="43">
        <v>0.5</v>
      </c>
      <c r="R35" s="13">
        <v>0</v>
      </c>
      <c r="S35" s="7">
        <f t="shared" si="4"/>
        <v>0</v>
      </c>
      <c r="T35" s="13">
        <v>23</v>
      </c>
      <c r="U35" s="13" t="s">
        <v>51</v>
      </c>
      <c r="V35" s="42">
        <v>0.25</v>
      </c>
      <c r="W35" s="13">
        <v>0</v>
      </c>
      <c r="X35" s="7">
        <f t="shared" si="6"/>
        <v>0</v>
      </c>
      <c r="Y35" s="12">
        <v>16</v>
      </c>
      <c r="Z35" s="2" t="s">
        <v>51</v>
      </c>
      <c r="AA35" s="42">
        <v>0.25</v>
      </c>
      <c r="AB35" s="12">
        <v>0</v>
      </c>
      <c r="AC35" s="7">
        <f t="shared" si="7"/>
        <v>0</v>
      </c>
      <c r="AD35" s="12">
        <v>23</v>
      </c>
      <c r="AE35" s="136" t="s">
        <v>51</v>
      </c>
      <c r="AF35" s="12">
        <v>1</v>
      </c>
      <c r="AG35" s="13">
        <v>0</v>
      </c>
      <c r="AH35" s="7">
        <f t="shared" si="9"/>
        <v>0</v>
      </c>
      <c r="AI35" s="39">
        <f>LARGE(CHOOSE({1,2,3,4,5}, N35,S35,X35,AC35,AH35),1)+LARGE(CHOOSE({1,2,3,4,5}, N35,S35,X35,AC35,AH35),2)+I35</f>
        <v>62</v>
      </c>
    </row>
    <row r="36" spans="1:35" ht="24.75" customHeight="1">
      <c r="A36" s="41">
        <v>33</v>
      </c>
      <c r="B36" s="20" t="s">
        <v>363</v>
      </c>
      <c r="C36" s="20" t="s">
        <v>408</v>
      </c>
      <c r="D36" s="118" t="s">
        <v>92</v>
      </c>
      <c r="E36" s="42">
        <v>36</v>
      </c>
      <c r="F36" s="12">
        <v>9</v>
      </c>
      <c r="G36" s="42">
        <v>1</v>
      </c>
      <c r="H36" s="13">
        <f>200*(E36+1-F36)*G36/E36</f>
        <v>155.55555555555554</v>
      </c>
      <c r="I36" s="3">
        <v>0</v>
      </c>
      <c r="J36" s="13">
        <v>23</v>
      </c>
      <c r="K36" s="13" t="s">
        <v>51</v>
      </c>
      <c r="L36" s="13">
        <v>0.5</v>
      </c>
      <c r="M36" s="13">
        <v>0</v>
      </c>
      <c r="N36" s="3">
        <v>0</v>
      </c>
      <c r="O36" s="13">
        <v>20</v>
      </c>
      <c r="P36" s="13" t="s">
        <v>51</v>
      </c>
      <c r="Q36" s="13">
        <v>0.5</v>
      </c>
      <c r="R36" s="13">
        <v>0</v>
      </c>
      <c r="S36" s="3">
        <v>0</v>
      </c>
      <c r="T36" s="13">
        <v>23</v>
      </c>
      <c r="U36" s="13" t="s">
        <v>51</v>
      </c>
      <c r="V36" s="13">
        <v>0.25</v>
      </c>
      <c r="W36" s="13">
        <v>0</v>
      </c>
      <c r="X36" s="3">
        <f t="shared" si="6"/>
        <v>0</v>
      </c>
      <c r="Y36" s="13">
        <v>16</v>
      </c>
      <c r="Z36" s="13" t="s">
        <v>51</v>
      </c>
      <c r="AA36" s="13">
        <v>0.25</v>
      </c>
      <c r="AB36" s="13">
        <v>0</v>
      </c>
      <c r="AC36" s="3">
        <f t="shared" ref="AC36:AC57" si="11">ROUNDUP(AB36,0)</f>
        <v>0</v>
      </c>
      <c r="AD36" s="129">
        <v>23</v>
      </c>
      <c r="AE36" s="12">
        <v>17</v>
      </c>
      <c r="AF36" s="129">
        <v>1</v>
      </c>
      <c r="AG36" s="13">
        <f>200*(AD36+1-AE36)*AF36/AD36</f>
        <v>60.869565217391305</v>
      </c>
      <c r="AH36" s="7">
        <f t="shared" ref="AH36:AH67" si="12">ROUNDUP(AG36,0)</f>
        <v>61</v>
      </c>
      <c r="AI36" s="39">
        <f>LARGE(CHOOSE({1,2,3,4,5}, N36,S36,X36,AC36,AH36),1)+LARGE(CHOOSE({1,2,3,4,5}, N36,S36,X36,AC36,AH36),2)+I36</f>
        <v>61</v>
      </c>
    </row>
    <row r="37" spans="1:35" ht="24.75" customHeight="1">
      <c r="A37" s="41">
        <v>34</v>
      </c>
      <c r="B37" s="20" t="s">
        <v>378</v>
      </c>
      <c r="C37" s="20" t="s">
        <v>395</v>
      </c>
      <c r="D37" s="118" t="s">
        <v>91</v>
      </c>
      <c r="E37" s="12">
        <v>36</v>
      </c>
      <c r="F37" s="12">
        <v>27</v>
      </c>
      <c r="G37" s="12">
        <v>1</v>
      </c>
      <c r="H37" s="13">
        <f>200*(E37+1-F37)*G37/E37</f>
        <v>55.555555555555557</v>
      </c>
      <c r="I37" s="3">
        <f>ROUNDUP(H37,0)</f>
        <v>56</v>
      </c>
      <c r="J37" s="43">
        <v>23</v>
      </c>
      <c r="K37" s="43" t="s">
        <v>51</v>
      </c>
      <c r="L37" s="43">
        <v>0.5</v>
      </c>
      <c r="M37" s="43">
        <v>0</v>
      </c>
      <c r="N37" s="7">
        <v>0</v>
      </c>
      <c r="O37" s="43">
        <v>20</v>
      </c>
      <c r="P37" s="43" t="s">
        <v>51</v>
      </c>
      <c r="Q37" s="43">
        <v>0.5</v>
      </c>
      <c r="R37" s="13">
        <v>0</v>
      </c>
      <c r="S37" s="7">
        <f>ROUNDUP(R37,0)</f>
        <v>0</v>
      </c>
      <c r="T37" s="13">
        <v>23</v>
      </c>
      <c r="U37" s="13" t="s">
        <v>51</v>
      </c>
      <c r="V37" s="42">
        <v>0.25</v>
      </c>
      <c r="W37" s="13">
        <v>0</v>
      </c>
      <c r="X37" s="7">
        <f t="shared" si="6"/>
        <v>0</v>
      </c>
      <c r="Y37" s="12">
        <v>16</v>
      </c>
      <c r="Z37" s="2" t="s">
        <v>51</v>
      </c>
      <c r="AA37" s="42">
        <v>0.25</v>
      </c>
      <c r="AB37" s="12">
        <v>0</v>
      </c>
      <c r="AC37" s="7">
        <f t="shared" si="11"/>
        <v>0</v>
      </c>
      <c r="AD37" s="12">
        <v>23</v>
      </c>
      <c r="AE37" s="136" t="s">
        <v>51</v>
      </c>
      <c r="AF37" s="12">
        <v>1</v>
      </c>
      <c r="AG37" s="13">
        <v>0</v>
      </c>
      <c r="AH37" s="7">
        <f t="shared" si="12"/>
        <v>0</v>
      </c>
      <c r="AI37" s="39">
        <f>LARGE(CHOOSE({1,2,3,4,5}, N37,S37,X37,AC37,AH37),1)+LARGE(CHOOSE({1,2,3,4,5}, N37,S37,X37,AC37,AH37),2)+I37</f>
        <v>56</v>
      </c>
    </row>
    <row r="38" spans="1:35" ht="24.75" customHeight="1">
      <c r="A38" s="41">
        <v>35</v>
      </c>
      <c r="B38" s="20" t="s">
        <v>364</v>
      </c>
      <c r="C38" s="20" t="s">
        <v>409</v>
      </c>
      <c r="D38" s="118" t="s">
        <v>227</v>
      </c>
      <c r="E38" s="42">
        <v>36</v>
      </c>
      <c r="F38" s="12">
        <v>20</v>
      </c>
      <c r="G38" s="42">
        <v>1</v>
      </c>
      <c r="H38" s="13">
        <f>200*(E38+1-F38)*G38/E38</f>
        <v>94.444444444444443</v>
      </c>
      <c r="I38" s="3">
        <v>0</v>
      </c>
      <c r="J38" s="13">
        <v>23</v>
      </c>
      <c r="K38" s="13" t="s">
        <v>51</v>
      </c>
      <c r="L38" s="13">
        <v>0.5</v>
      </c>
      <c r="M38" s="13">
        <v>0</v>
      </c>
      <c r="N38" s="3">
        <v>0</v>
      </c>
      <c r="O38" s="13">
        <v>20</v>
      </c>
      <c r="P38" s="13" t="s">
        <v>51</v>
      </c>
      <c r="Q38" s="13">
        <v>0.5</v>
      </c>
      <c r="R38" s="13">
        <v>0</v>
      </c>
      <c r="S38" s="3">
        <v>0</v>
      </c>
      <c r="T38" s="13">
        <v>23</v>
      </c>
      <c r="U38" s="13" t="s">
        <v>51</v>
      </c>
      <c r="V38" s="13">
        <v>0.25</v>
      </c>
      <c r="W38" s="13">
        <v>0</v>
      </c>
      <c r="X38" s="3">
        <f t="shared" si="6"/>
        <v>0</v>
      </c>
      <c r="Y38" s="13">
        <v>16</v>
      </c>
      <c r="Z38" s="13" t="s">
        <v>51</v>
      </c>
      <c r="AA38" s="13">
        <v>0.25</v>
      </c>
      <c r="AB38" s="13">
        <v>0</v>
      </c>
      <c r="AC38" s="3">
        <f t="shared" si="11"/>
        <v>0</v>
      </c>
      <c r="AD38" s="129">
        <v>23</v>
      </c>
      <c r="AE38" s="12">
        <v>18</v>
      </c>
      <c r="AF38" s="129">
        <v>1</v>
      </c>
      <c r="AG38" s="13">
        <f>200*(AD38+1-AE38)*AF38/AD38</f>
        <v>52.173913043478258</v>
      </c>
      <c r="AH38" s="7">
        <f t="shared" si="12"/>
        <v>53</v>
      </c>
      <c r="AI38" s="39">
        <f>LARGE(CHOOSE({1,2,3,4,5}, N38,S38,X38,AC38,AH38),1)+LARGE(CHOOSE({1,2,3,4,5}, N38,S38,X38,AC38,AH38),2)+I38</f>
        <v>53</v>
      </c>
    </row>
    <row r="39" spans="1:35" ht="24.75" customHeight="1">
      <c r="A39" s="41">
        <v>36</v>
      </c>
      <c r="B39" s="20" t="s">
        <v>379</v>
      </c>
      <c r="C39" s="20" t="s">
        <v>396</v>
      </c>
      <c r="D39" s="118" t="s">
        <v>246</v>
      </c>
      <c r="E39" s="12">
        <v>36</v>
      </c>
      <c r="F39" s="12">
        <v>28</v>
      </c>
      <c r="G39" s="12">
        <v>1</v>
      </c>
      <c r="H39" s="13">
        <f>200*(E39+1-F39)*G39/E39</f>
        <v>50</v>
      </c>
      <c r="I39" s="3">
        <f>ROUNDUP(H39,0)</f>
        <v>50</v>
      </c>
      <c r="J39" s="43">
        <v>23</v>
      </c>
      <c r="K39" s="43" t="s">
        <v>51</v>
      </c>
      <c r="L39" s="43">
        <v>0.5</v>
      </c>
      <c r="M39" s="43">
        <v>0</v>
      </c>
      <c r="N39" s="7">
        <v>0</v>
      </c>
      <c r="O39" s="43">
        <v>20</v>
      </c>
      <c r="P39" s="43" t="s">
        <v>51</v>
      </c>
      <c r="Q39" s="43">
        <v>0.5</v>
      </c>
      <c r="R39" s="13">
        <v>0</v>
      </c>
      <c r="S39" s="7">
        <f>ROUNDUP(R39,0)</f>
        <v>0</v>
      </c>
      <c r="T39" s="13">
        <v>23</v>
      </c>
      <c r="U39" s="13" t="s">
        <v>51</v>
      </c>
      <c r="V39" s="42">
        <v>0.25</v>
      </c>
      <c r="W39" s="13">
        <v>0</v>
      </c>
      <c r="X39" s="7">
        <f t="shared" si="6"/>
        <v>0</v>
      </c>
      <c r="Y39" s="12">
        <v>16</v>
      </c>
      <c r="Z39" s="2" t="s">
        <v>51</v>
      </c>
      <c r="AA39" s="42">
        <v>0.25</v>
      </c>
      <c r="AB39" s="12">
        <v>0</v>
      </c>
      <c r="AC39" s="7">
        <f t="shared" si="11"/>
        <v>0</v>
      </c>
      <c r="AD39" s="12">
        <v>23</v>
      </c>
      <c r="AE39" s="136" t="s">
        <v>51</v>
      </c>
      <c r="AF39" s="12">
        <v>1</v>
      </c>
      <c r="AG39" s="13">
        <v>0</v>
      </c>
      <c r="AH39" s="7">
        <f t="shared" si="12"/>
        <v>0</v>
      </c>
      <c r="AI39" s="39">
        <f>LARGE(CHOOSE({1,2,3,4,5}, N39,S39,X39,AC39,AH39),1)+LARGE(CHOOSE({1,2,3,4,5}, N39,S39,X39,AC39,AH39),2)+I39</f>
        <v>50</v>
      </c>
    </row>
    <row r="40" spans="1:35" ht="24.75" customHeight="1">
      <c r="A40" s="41">
        <v>37</v>
      </c>
      <c r="B40" s="20" t="s">
        <v>365</v>
      </c>
      <c r="C40" s="20" t="s">
        <v>407</v>
      </c>
      <c r="D40" s="118" t="s">
        <v>92</v>
      </c>
      <c r="E40" s="42">
        <v>36</v>
      </c>
      <c r="F40" s="43" t="s">
        <v>51</v>
      </c>
      <c r="G40" s="42">
        <v>1</v>
      </c>
      <c r="H40" s="13">
        <v>0</v>
      </c>
      <c r="I40" s="3">
        <v>0</v>
      </c>
      <c r="J40" s="13">
        <v>23</v>
      </c>
      <c r="K40" s="13" t="s">
        <v>51</v>
      </c>
      <c r="L40" s="13">
        <v>0.5</v>
      </c>
      <c r="M40" s="13">
        <v>0</v>
      </c>
      <c r="N40" s="3">
        <v>0</v>
      </c>
      <c r="O40" s="13">
        <v>20</v>
      </c>
      <c r="P40" s="13" t="s">
        <v>51</v>
      </c>
      <c r="Q40" s="13">
        <v>0.5</v>
      </c>
      <c r="R40" s="13">
        <v>0</v>
      </c>
      <c r="S40" s="3">
        <v>0</v>
      </c>
      <c r="T40" s="13">
        <v>23</v>
      </c>
      <c r="U40" s="13" t="s">
        <v>51</v>
      </c>
      <c r="V40" s="42">
        <v>0.25</v>
      </c>
      <c r="W40" s="13">
        <v>0</v>
      </c>
      <c r="X40" s="3">
        <v>0</v>
      </c>
      <c r="Y40" s="13">
        <v>16</v>
      </c>
      <c r="Z40" s="13" t="s">
        <v>51</v>
      </c>
      <c r="AA40" s="42">
        <v>0.25</v>
      </c>
      <c r="AB40" s="13">
        <v>0</v>
      </c>
      <c r="AC40" s="3">
        <f t="shared" si="11"/>
        <v>0</v>
      </c>
      <c r="AD40" s="129">
        <v>23</v>
      </c>
      <c r="AE40" s="12">
        <v>19</v>
      </c>
      <c r="AF40" s="129">
        <v>1</v>
      </c>
      <c r="AG40" s="13">
        <f>200*(AD40+1-AE40)*AF40/AD40</f>
        <v>43.478260869565219</v>
      </c>
      <c r="AH40" s="7">
        <f t="shared" si="12"/>
        <v>44</v>
      </c>
      <c r="AI40" s="39">
        <f>LARGE(CHOOSE({1,2,3,4,5}, N40,S40,X40,AC40,AH40),1)+LARGE(CHOOSE({1,2,3,4,5}, N40,S40,X40,AC40,AH40),2)+I40</f>
        <v>44</v>
      </c>
    </row>
    <row r="41" spans="1:35" ht="24.75" customHeight="1">
      <c r="A41" s="41">
        <v>38</v>
      </c>
      <c r="B41" s="11" t="s">
        <v>258</v>
      </c>
      <c r="C41" s="11" t="s">
        <v>257</v>
      </c>
      <c r="D41" s="53" t="s">
        <v>256</v>
      </c>
      <c r="E41" s="42">
        <v>36</v>
      </c>
      <c r="F41" s="43" t="s">
        <v>51</v>
      </c>
      <c r="G41" s="42">
        <v>1</v>
      </c>
      <c r="H41" s="13">
        <v>0</v>
      </c>
      <c r="I41" s="3">
        <f>ROUNDUP(H41,0)</f>
        <v>0</v>
      </c>
      <c r="J41" s="43">
        <v>23</v>
      </c>
      <c r="K41" s="13">
        <v>15</v>
      </c>
      <c r="L41" s="43">
        <v>0.5</v>
      </c>
      <c r="M41" s="13">
        <f>200*(J41+1-K41)*L41/J41</f>
        <v>39.130434782608695</v>
      </c>
      <c r="N41" s="7">
        <f>ROUNDUP(M41,0)</f>
        <v>40</v>
      </c>
      <c r="O41" s="43">
        <v>20</v>
      </c>
      <c r="P41" s="43" t="s">
        <v>51</v>
      </c>
      <c r="Q41" s="43">
        <v>0.5</v>
      </c>
      <c r="R41" s="13">
        <v>0</v>
      </c>
      <c r="S41" s="7">
        <f>ROUNDUP(R41,0)</f>
        <v>0</v>
      </c>
      <c r="T41" s="13">
        <v>23</v>
      </c>
      <c r="U41" s="13" t="s">
        <v>51</v>
      </c>
      <c r="V41" s="42">
        <v>0.25</v>
      </c>
      <c r="W41" s="13">
        <v>0</v>
      </c>
      <c r="X41" s="7">
        <f>ROUNDUP(W41,0)</f>
        <v>0</v>
      </c>
      <c r="Y41" s="12">
        <v>16</v>
      </c>
      <c r="Z41" s="2" t="s">
        <v>51</v>
      </c>
      <c r="AA41" s="42">
        <v>0.25</v>
      </c>
      <c r="AB41" s="12">
        <v>0</v>
      </c>
      <c r="AC41" s="7">
        <f t="shared" si="11"/>
        <v>0</v>
      </c>
      <c r="AD41" s="129">
        <v>23</v>
      </c>
      <c r="AE41" s="136" t="s">
        <v>51</v>
      </c>
      <c r="AF41" s="129">
        <v>1</v>
      </c>
      <c r="AG41" s="13">
        <v>0</v>
      </c>
      <c r="AH41" s="7">
        <f t="shared" si="12"/>
        <v>0</v>
      </c>
      <c r="AI41" s="39">
        <f>LARGE(CHOOSE({1,2,3,4,5}, N41,S41,X41,AC41,AH41),1)+LARGE(CHOOSE({1,2,3,4,5}, N41,S41,X41,AC41,AH41),2)+I41</f>
        <v>40</v>
      </c>
    </row>
    <row r="42" spans="1:35" ht="24.75" customHeight="1">
      <c r="A42" s="41">
        <v>39</v>
      </c>
      <c r="B42" s="11" t="s">
        <v>239</v>
      </c>
      <c r="C42" s="11" t="s">
        <v>240</v>
      </c>
      <c r="D42" s="53" t="s">
        <v>86</v>
      </c>
      <c r="E42" s="42">
        <v>36</v>
      </c>
      <c r="F42" s="43" t="s">
        <v>51</v>
      </c>
      <c r="G42" s="42">
        <v>1</v>
      </c>
      <c r="H42" s="13">
        <v>0</v>
      </c>
      <c r="I42" s="7">
        <f>ROUNDUP(H42,0)</f>
        <v>0</v>
      </c>
      <c r="J42" s="43">
        <v>23</v>
      </c>
      <c r="K42" s="43" t="s">
        <v>51</v>
      </c>
      <c r="L42" s="43">
        <v>0.5</v>
      </c>
      <c r="M42" s="43">
        <v>0</v>
      </c>
      <c r="N42" s="7">
        <v>0</v>
      </c>
      <c r="O42" s="43">
        <v>20</v>
      </c>
      <c r="P42" s="13">
        <v>14</v>
      </c>
      <c r="Q42" s="43">
        <v>0.5</v>
      </c>
      <c r="R42" s="13">
        <f>200*(O42+1-P42)*Q42/O42</f>
        <v>35</v>
      </c>
      <c r="S42" s="7">
        <f>ROUNDUP(R42,0)</f>
        <v>35</v>
      </c>
      <c r="T42" s="13">
        <v>23</v>
      </c>
      <c r="U42" s="13" t="s">
        <v>51</v>
      </c>
      <c r="V42" s="42">
        <v>0.25</v>
      </c>
      <c r="W42" s="13">
        <v>0</v>
      </c>
      <c r="X42" s="7">
        <f>ROUNDUP(W42,0)</f>
        <v>0</v>
      </c>
      <c r="Y42" s="2" t="s">
        <v>241</v>
      </c>
      <c r="Z42" s="2" t="s">
        <v>51</v>
      </c>
      <c r="AA42" s="42">
        <v>0.25</v>
      </c>
      <c r="AB42" s="2" t="s">
        <v>228</v>
      </c>
      <c r="AC42" s="7">
        <f t="shared" si="11"/>
        <v>0</v>
      </c>
      <c r="AD42" s="129">
        <v>23</v>
      </c>
      <c r="AE42" s="136" t="s">
        <v>51</v>
      </c>
      <c r="AF42" s="129">
        <v>1</v>
      </c>
      <c r="AG42" s="13">
        <v>0</v>
      </c>
      <c r="AH42" s="7">
        <f t="shared" si="12"/>
        <v>0</v>
      </c>
      <c r="AI42" s="39">
        <f>LARGE(CHOOSE({1,2,3,4,5}, N42,S42,X42,AC42,AH42),1)+LARGE(CHOOSE({1,2,3,4,5}, N42,S42,X42,AC42,AH42),2)+I42</f>
        <v>35</v>
      </c>
    </row>
    <row r="43" spans="1:35" ht="24.75" customHeight="1">
      <c r="A43" s="41">
        <v>40</v>
      </c>
      <c r="B43" s="11" t="s">
        <v>250</v>
      </c>
      <c r="C43" s="11" t="s">
        <v>249</v>
      </c>
      <c r="D43" s="53" t="s">
        <v>122</v>
      </c>
      <c r="E43" s="42">
        <v>36</v>
      </c>
      <c r="F43" s="43" t="s">
        <v>51</v>
      </c>
      <c r="G43" s="42">
        <v>1</v>
      </c>
      <c r="H43" s="13">
        <v>0</v>
      </c>
      <c r="I43" s="3">
        <f>ROUNDUP(H43,0)</f>
        <v>0</v>
      </c>
      <c r="J43" s="43">
        <v>23</v>
      </c>
      <c r="K43" s="13">
        <v>16</v>
      </c>
      <c r="L43" s="43">
        <v>0.5</v>
      </c>
      <c r="M43" s="13">
        <f>200*(J43+1-K43)*L43/J43</f>
        <v>34.782608695652172</v>
      </c>
      <c r="N43" s="7">
        <f>ROUNDUP(M43,0)</f>
        <v>35</v>
      </c>
      <c r="O43" s="43">
        <v>20</v>
      </c>
      <c r="P43" s="43" t="s">
        <v>51</v>
      </c>
      <c r="Q43" s="43">
        <v>0.5</v>
      </c>
      <c r="R43" s="13">
        <v>0</v>
      </c>
      <c r="S43" s="7">
        <f>ROUNDUP(R43,0)</f>
        <v>0</v>
      </c>
      <c r="T43" s="13">
        <v>23</v>
      </c>
      <c r="U43" s="13" t="s">
        <v>51</v>
      </c>
      <c r="V43" s="42">
        <v>0.25</v>
      </c>
      <c r="W43" s="13">
        <v>0</v>
      </c>
      <c r="X43" s="7">
        <f>ROUNDUP(W43,0)</f>
        <v>0</v>
      </c>
      <c r="Y43" s="12">
        <v>16</v>
      </c>
      <c r="Z43" s="2" t="s">
        <v>51</v>
      </c>
      <c r="AA43" s="42">
        <v>0.25</v>
      </c>
      <c r="AB43" s="12">
        <v>0</v>
      </c>
      <c r="AC43" s="7">
        <f t="shared" si="11"/>
        <v>0</v>
      </c>
      <c r="AD43" s="129">
        <v>23</v>
      </c>
      <c r="AE43" s="136" t="s">
        <v>51</v>
      </c>
      <c r="AF43" s="129">
        <v>1</v>
      </c>
      <c r="AG43" s="13">
        <v>0</v>
      </c>
      <c r="AH43" s="7">
        <f t="shared" si="12"/>
        <v>0</v>
      </c>
      <c r="AI43" s="39">
        <f>LARGE(CHOOSE({1,2,3,4,5}, N43,S43,X43,AC43,AH43),1)+LARGE(CHOOSE({1,2,3,4,5}, N43,S43,X43,AC43,AH43),2)+I43</f>
        <v>35</v>
      </c>
    </row>
    <row r="44" spans="1:35" ht="24.75" customHeight="1">
      <c r="A44" s="41">
        <v>41</v>
      </c>
      <c r="B44" s="20" t="s">
        <v>366</v>
      </c>
      <c r="C44" s="20" t="s">
        <v>406</v>
      </c>
      <c r="D44" s="118" t="s">
        <v>227</v>
      </c>
      <c r="E44" s="42">
        <v>36</v>
      </c>
      <c r="F44" s="12">
        <v>29</v>
      </c>
      <c r="G44" s="42">
        <v>1</v>
      </c>
      <c r="H44" s="13">
        <f>200*(E44+1-F44)*G44/E44</f>
        <v>44.444444444444443</v>
      </c>
      <c r="I44" s="3">
        <v>0</v>
      </c>
      <c r="J44" s="13">
        <v>23</v>
      </c>
      <c r="K44" s="13" t="s">
        <v>51</v>
      </c>
      <c r="L44" s="13">
        <v>0.5</v>
      </c>
      <c r="M44" s="13">
        <v>0</v>
      </c>
      <c r="N44" s="3">
        <v>0</v>
      </c>
      <c r="O44" s="13">
        <v>20</v>
      </c>
      <c r="P44" s="13" t="s">
        <v>51</v>
      </c>
      <c r="Q44" s="13">
        <v>0.5</v>
      </c>
      <c r="R44" s="13">
        <v>0</v>
      </c>
      <c r="S44" s="3">
        <v>0</v>
      </c>
      <c r="T44" s="13">
        <v>23</v>
      </c>
      <c r="U44" s="13" t="s">
        <v>51</v>
      </c>
      <c r="V44" s="42">
        <v>0.25</v>
      </c>
      <c r="W44" s="13">
        <v>0</v>
      </c>
      <c r="X44" s="3">
        <v>0</v>
      </c>
      <c r="Y44" s="13">
        <v>16</v>
      </c>
      <c r="Z44" s="13" t="s">
        <v>51</v>
      </c>
      <c r="AA44" s="42">
        <v>0.25</v>
      </c>
      <c r="AB44" s="13">
        <v>0</v>
      </c>
      <c r="AC44" s="3">
        <f t="shared" si="11"/>
        <v>0</v>
      </c>
      <c r="AD44" s="129">
        <v>23</v>
      </c>
      <c r="AE44" s="12">
        <v>20</v>
      </c>
      <c r="AF44" s="129">
        <v>1</v>
      </c>
      <c r="AG44" s="13">
        <f>200*(AD44+1-AE44)*AF44/AD44</f>
        <v>34.782608695652172</v>
      </c>
      <c r="AH44" s="7">
        <f t="shared" si="12"/>
        <v>35</v>
      </c>
      <c r="AI44" s="39">
        <f>LARGE(CHOOSE({1,2,3,4,5}, N44,S44,X44,AC44,AH44),1)+LARGE(CHOOSE({1,2,3,4,5}, N44,S44,X44,AC44,AH44),2)+I44</f>
        <v>35</v>
      </c>
    </row>
    <row r="45" spans="1:35" ht="31.5" customHeight="1">
      <c r="A45" s="41">
        <v>42</v>
      </c>
      <c r="B45" s="11" t="s">
        <v>255</v>
      </c>
      <c r="C45" s="11" t="s">
        <v>254</v>
      </c>
      <c r="D45" s="53" t="s">
        <v>256</v>
      </c>
      <c r="E45" s="42">
        <v>36</v>
      </c>
      <c r="F45" s="43" t="s">
        <v>51</v>
      </c>
      <c r="G45" s="42">
        <v>1</v>
      </c>
      <c r="H45" s="13">
        <v>0</v>
      </c>
      <c r="I45" s="3">
        <f>ROUNDUP(H45,0)</f>
        <v>0</v>
      </c>
      <c r="J45" s="43">
        <v>23</v>
      </c>
      <c r="K45" s="13">
        <v>17</v>
      </c>
      <c r="L45" s="43">
        <v>0.5</v>
      </c>
      <c r="M45" s="13">
        <f>200*(J45+1-K45)*L45/J45</f>
        <v>30.434782608695652</v>
      </c>
      <c r="N45" s="7">
        <f>ROUNDUP(M45,0)</f>
        <v>31</v>
      </c>
      <c r="O45" s="43">
        <v>20</v>
      </c>
      <c r="P45" s="43" t="s">
        <v>51</v>
      </c>
      <c r="Q45" s="43">
        <v>0.5</v>
      </c>
      <c r="R45" s="13">
        <v>0</v>
      </c>
      <c r="S45" s="7">
        <f>ROUNDUP(R45,0)</f>
        <v>0</v>
      </c>
      <c r="T45" s="13">
        <v>23</v>
      </c>
      <c r="U45" s="13" t="s">
        <v>51</v>
      </c>
      <c r="V45" s="42">
        <v>0.25</v>
      </c>
      <c r="W45" s="13">
        <v>0</v>
      </c>
      <c r="X45" s="7">
        <f>ROUNDUP(W45,0)</f>
        <v>0</v>
      </c>
      <c r="Y45" s="12">
        <v>16</v>
      </c>
      <c r="Z45" s="2" t="s">
        <v>51</v>
      </c>
      <c r="AA45" s="42">
        <v>0.25</v>
      </c>
      <c r="AB45" s="12">
        <v>0</v>
      </c>
      <c r="AC45" s="7">
        <f t="shared" si="11"/>
        <v>0</v>
      </c>
      <c r="AD45" s="12">
        <v>23</v>
      </c>
      <c r="AE45" s="136" t="s">
        <v>51</v>
      </c>
      <c r="AF45" s="12">
        <v>1</v>
      </c>
      <c r="AG45" s="13">
        <v>0</v>
      </c>
      <c r="AH45" s="7">
        <f t="shared" si="12"/>
        <v>0</v>
      </c>
      <c r="AI45" s="39">
        <f>LARGE(CHOOSE({1,2,3,4,5}, N45,S45,X45,AC45,AH45),1)+LARGE(CHOOSE({1,2,3,4,5}, N45,S45,X45,AC45,AH45),2)+I45</f>
        <v>31</v>
      </c>
    </row>
    <row r="46" spans="1:35" s="38" customFormat="1" ht="31.5" customHeight="1">
      <c r="A46" s="41">
        <v>43</v>
      </c>
      <c r="B46" s="11" t="s">
        <v>252</v>
      </c>
      <c r="C46" s="11" t="s">
        <v>251</v>
      </c>
      <c r="D46" s="11" t="s">
        <v>122</v>
      </c>
      <c r="E46" s="42">
        <v>36</v>
      </c>
      <c r="F46" s="43" t="s">
        <v>51</v>
      </c>
      <c r="G46" s="42">
        <v>1</v>
      </c>
      <c r="H46" s="13">
        <v>0</v>
      </c>
      <c r="I46" s="3">
        <f>ROUNDUP(H46,0)</f>
        <v>0</v>
      </c>
      <c r="J46" s="43">
        <v>23</v>
      </c>
      <c r="K46" s="13">
        <v>18</v>
      </c>
      <c r="L46" s="43">
        <v>0.5</v>
      </c>
      <c r="M46" s="13">
        <f>200*(J46+1-K46)*L46/J46</f>
        <v>26.086956521739129</v>
      </c>
      <c r="N46" s="7">
        <f>ROUNDUP(M46,0)</f>
        <v>27</v>
      </c>
      <c r="O46" s="43">
        <v>20</v>
      </c>
      <c r="P46" s="43" t="s">
        <v>51</v>
      </c>
      <c r="Q46" s="43">
        <v>0.5</v>
      </c>
      <c r="R46" s="13">
        <v>0</v>
      </c>
      <c r="S46" s="7">
        <f>ROUNDUP(R46,0)</f>
        <v>0</v>
      </c>
      <c r="T46" s="13">
        <v>23</v>
      </c>
      <c r="U46" s="13" t="s">
        <v>51</v>
      </c>
      <c r="V46" s="42">
        <v>0.25</v>
      </c>
      <c r="W46" s="13">
        <v>0</v>
      </c>
      <c r="X46" s="7">
        <f>ROUNDUP(W46,0)</f>
        <v>0</v>
      </c>
      <c r="Y46" s="12">
        <v>16</v>
      </c>
      <c r="Z46" s="2" t="s">
        <v>51</v>
      </c>
      <c r="AA46" s="42">
        <v>0.25</v>
      </c>
      <c r="AB46" s="12">
        <v>0</v>
      </c>
      <c r="AC46" s="7">
        <f t="shared" si="11"/>
        <v>0</v>
      </c>
      <c r="AD46" s="134">
        <v>23</v>
      </c>
      <c r="AE46" s="136" t="s">
        <v>51</v>
      </c>
      <c r="AF46" s="134">
        <v>1</v>
      </c>
      <c r="AG46" s="13">
        <v>0</v>
      </c>
      <c r="AH46" s="7">
        <f t="shared" si="12"/>
        <v>0</v>
      </c>
      <c r="AI46" s="39">
        <f>LARGE(CHOOSE({1,2,3,4,5}, N46,S46,X46,AC46,AH46),1)+LARGE(CHOOSE({1,2,3,4,5}, N46,S46,X46,AC46,AH46),2)+I46</f>
        <v>27</v>
      </c>
    </row>
    <row r="47" spans="1:35" s="38" customFormat="1" ht="31.5" customHeight="1">
      <c r="A47" s="41">
        <v>44</v>
      </c>
      <c r="B47" s="20" t="s">
        <v>367</v>
      </c>
      <c r="C47" s="20" t="s">
        <v>405</v>
      </c>
      <c r="D47" s="20" t="s">
        <v>88</v>
      </c>
      <c r="E47" s="42">
        <v>36</v>
      </c>
      <c r="F47" s="12">
        <v>25</v>
      </c>
      <c r="G47" s="42">
        <v>1</v>
      </c>
      <c r="H47" s="13">
        <f>200*(E47+1-F47)*G47/E47</f>
        <v>66.666666666666671</v>
      </c>
      <c r="I47" s="3">
        <v>0</v>
      </c>
      <c r="J47" s="13">
        <v>23</v>
      </c>
      <c r="K47" s="13" t="s">
        <v>51</v>
      </c>
      <c r="L47" s="13">
        <v>0.5</v>
      </c>
      <c r="M47" s="13">
        <v>0</v>
      </c>
      <c r="N47" s="3">
        <v>0</v>
      </c>
      <c r="O47" s="13">
        <v>20</v>
      </c>
      <c r="P47" s="13" t="s">
        <v>51</v>
      </c>
      <c r="Q47" s="13">
        <v>0.5</v>
      </c>
      <c r="R47" s="13">
        <v>0</v>
      </c>
      <c r="S47" s="3">
        <v>0</v>
      </c>
      <c r="T47" s="13">
        <v>23</v>
      </c>
      <c r="U47" s="13" t="s">
        <v>51</v>
      </c>
      <c r="V47" s="42">
        <v>0.25</v>
      </c>
      <c r="W47" s="13">
        <v>0</v>
      </c>
      <c r="X47" s="3">
        <v>0</v>
      </c>
      <c r="Y47" s="13">
        <v>16</v>
      </c>
      <c r="Z47" s="13" t="s">
        <v>51</v>
      </c>
      <c r="AA47" s="42">
        <v>0.25</v>
      </c>
      <c r="AB47" s="13">
        <v>0</v>
      </c>
      <c r="AC47" s="137">
        <f t="shared" si="11"/>
        <v>0</v>
      </c>
      <c r="AD47" s="129">
        <v>23</v>
      </c>
      <c r="AE47" s="12">
        <v>21</v>
      </c>
      <c r="AF47" s="129">
        <v>1</v>
      </c>
      <c r="AG47" s="13">
        <f>200*(AD47+1-AE47)*AF47/AD47</f>
        <v>26.086956521739129</v>
      </c>
      <c r="AH47" s="7">
        <f t="shared" si="12"/>
        <v>27</v>
      </c>
      <c r="AI47" s="39">
        <f>LARGE(CHOOSE({1,2,3,4,5}, N47,S47,X47,AC47,AH47),1)+LARGE(CHOOSE({1,2,3,4,5}, N47,S47,X47,AC47,AH47),2)+I47</f>
        <v>27</v>
      </c>
    </row>
    <row r="48" spans="1:35" s="38" customFormat="1" ht="31.5" customHeight="1">
      <c r="A48" s="41">
        <v>45</v>
      </c>
      <c r="B48" s="11" t="s">
        <v>124</v>
      </c>
      <c r="C48" s="11" t="s">
        <v>133</v>
      </c>
      <c r="D48" s="11" t="s">
        <v>86</v>
      </c>
      <c r="E48" s="42">
        <v>36</v>
      </c>
      <c r="F48" s="43" t="s">
        <v>51</v>
      </c>
      <c r="G48" s="42">
        <v>1</v>
      </c>
      <c r="H48" s="13">
        <v>0</v>
      </c>
      <c r="I48" s="7">
        <f>ROUNDUP(H48,0)</f>
        <v>0</v>
      </c>
      <c r="J48" s="43">
        <v>23</v>
      </c>
      <c r="K48" s="43" t="s">
        <v>51</v>
      </c>
      <c r="L48" s="43">
        <v>0.5</v>
      </c>
      <c r="M48" s="43">
        <v>0</v>
      </c>
      <c r="N48" s="7">
        <v>0</v>
      </c>
      <c r="O48" s="43">
        <v>20</v>
      </c>
      <c r="P48" s="43" t="s">
        <v>51</v>
      </c>
      <c r="Q48" s="43">
        <v>0.5</v>
      </c>
      <c r="R48" s="13">
        <v>0</v>
      </c>
      <c r="S48" s="7">
        <f>ROUNDUP(R48,0)</f>
        <v>0</v>
      </c>
      <c r="T48" s="42">
        <v>23</v>
      </c>
      <c r="U48" s="42">
        <v>13</v>
      </c>
      <c r="V48" s="42">
        <v>0.25</v>
      </c>
      <c r="W48" s="13">
        <f>200*(T48+1-U48)*V48/T48</f>
        <v>23.913043478260871</v>
      </c>
      <c r="X48" s="7">
        <f>ROUNDUP(W48,0)</f>
        <v>24</v>
      </c>
      <c r="Y48" s="42">
        <v>16</v>
      </c>
      <c r="Z48" s="6" t="s">
        <v>51</v>
      </c>
      <c r="AA48" s="42">
        <v>0.25</v>
      </c>
      <c r="AB48" s="13">
        <v>0</v>
      </c>
      <c r="AC48" s="132">
        <f t="shared" si="11"/>
        <v>0</v>
      </c>
      <c r="AD48" s="134">
        <v>23</v>
      </c>
      <c r="AE48" s="136" t="s">
        <v>51</v>
      </c>
      <c r="AF48" s="134">
        <v>1</v>
      </c>
      <c r="AG48" s="13">
        <v>0</v>
      </c>
      <c r="AH48" s="7">
        <f t="shared" si="12"/>
        <v>0</v>
      </c>
      <c r="AI48" s="39">
        <f>LARGE(CHOOSE({1,2,3,4,5}, N48,S48,X48,AC48,AH48),1)+LARGE(CHOOSE({1,2,3,4,5}, N48,S48,X48,AC48,AH48),2)+I48</f>
        <v>24</v>
      </c>
    </row>
    <row r="49" spans="1:35" s="38" customFormat="1" ht="31.5" customHeight="1">
      <c r="A49" s="41">
        <v>46</v>
      </c>
      <c r="B49" s="11" t="s">
        <v>260</v>
      </c>
      <c r="C49" s="11" t="s">
        <v>259</v>
      </c>
      <c r="D49" s="11" t="s">
        <v>256</v>
      </c>
      <c r="E49" s="42">
        <v>36</v>
      </c>
      <c r="F49" s="43" t="s">
        <v>51</v>
      </c>
      <c r="G49" s="42">
        <v>1</v>
      </c>
      <c r="H49" s="13">
        <v>0</v>
      </c>
      <c r="I49" s="3">
        <f>ROUNDUP(H49,0)</f>
        <v>0</v>
      </c>
      <c r="J49" s="43">
        <v>23</v>
      </c>
      <c r="K49" s="13">
        <v>19</v>
      </c>
      <c r="L49" s="43">
        <v>0.5</v>
      </c>
      <c r="M49" s="13">
        <f>200*(J49+1-K49)*L49/J49</f>
        <v>21.739130434782609</v>
      </c>
      <c r="N49" s="7">
        <f>ROUNDUP(M49,0)</f>
        <v>22</v>
      </c>
      <c r="O49" s="43">
        <v>20</v>
      </c>
      <c r="P49" s="43" t="s">
        <v>51</v>
      </c>
      <c r="Q49" s="43">
        <v>0.5</v>
      </c>
      <c r="R49" s="13">
        <v>0</v>
      </c>
      <c r="S49" s="7">
        <f>ROUNDUP(R49,0)</f>
        <v>0</v>
      </c>
      <c r="T49" s="13">
        <v>23</v>
      </c>
      <c r="U49" s="13" t="s">
        <v>51</v>
      </c>
      <c r="V49" s="42">
        <v>0.25</v>
      </c>
      <c r="W49" s="13">
        <v>0</v>
      </c>
      <c r="X49" s="7">
        <f>ROUNDUP(W49,0)</f>
        <v>0</v>
      </c>
      <c r="Y49" s="12">
        <v>16</v>
      </c>
      <c r="Z49" s="2" t="s">
        <v>51</v>
      </c>
      <c r="AA49" s="42">
        <v>0.25</v>
      </c>
      <c r="AB49" s="12">
        <v>0</v>
      </c>
      <c r="AC49" s="7">
        <f t="shared" si="11"/>
        <v>0</v>
      </c>
      <c r="AD49" s="12">
        <v>23</v>
      </c>
      <c r="AE49" s="136" t="s">
        <v>51</v>
      </c>
      <c r="AF49" s="12">
        <v>1</v>
      </c>
      <c r="AG49" s="13">
        <v>0</v>
      </c>
      <c r="AH49" s="7">
        <f t="shared" si="12"/>
        <v>0</v>
      </c>
      <c r="AI49" s="39">
        <f>LARGE(CHOOSE({1,2,3,4,5}, N49,S49,X49,AC49,AH49),1)+LARGE(CHOOSE({1,2,3,4,5}, N49,S49,X49,AC49,AH49),2)+I49</f>
        <v>22</v>
      </c>
    </row>
    <row r="50" spans="1:35" ht="31.5" customHeight="1">
      <c r="A50" s="41">
        <v>47</v>
      </c>
      <c r="B50" s="11" t="s">
        <v>125</v>
      </c>
      <c r="C50" s="11" t="s">
        <v>131</v>
      </c>
      <c r="D50" s="11" t="s">
        <v>86</v>
      </c>
      <c r="E50" s="42">
        <v>36</v>
      </c>
      <c r="F50" s="43" t="s">
        <v>51</v>
      </c>
      <c r="G50" s="42">
        <v>1</v>
      </c>
      <c r="H50" s="13">
        <v>0</v>
      </c>
      <c r="I50" s="7">
        <f>ROUNDUP(H50,0)</f>
        <v>0</v>
      </c>
      <c r="J50" s="43">
        <v>23</v>
      </c>
      <c r="K50" s="43" t="s">
        <v>51</v>
      </c>
      <c r="L50" s="43">
        <v>0.5</v>
      </c>
      <c r="M50" s="43">
        <v>0</v>
      </c>
      <c r="N50" s="7">
        <v>0</v>
      </c>
      <c r="O50" s="43">
        <v>20</v>
      </c>
      <c r="P50" s="43" t="s">
        <v>51</v>
      </c>
      <c r="Q50" s="43">
        <v>0.5</v>
      </c>
      <c r="R50" s="13">
        <v>0</v>
      </c>
      <c r="S50" s="7">
        <f>ROUNDUP(R50,0)</f>
        <v>0</v>
      </c>
      <c r="T50" s="42">
        <v>23</v>
      </c>
      <c r="U50" s="42">
        <v>14</v>
      </c>
      <c r="V50" s="42">
        <v>0.25</v>
      </c>
      <c r="W50" s="13">
        <f>200*(T50+1-U50)*V50/T50</f>
        <v>21.739130434782609</v>
      </c>
      <c r="X50" s="7">
        <f>ROUNDUP(W50,0)</f>
        <v>22</v>
      </c>
      <c r="Y50" s="42">
        <v>16</v>
      </c>
      <c r="Z50" s="6" t="s">
        <v>51</v>
      </c>
      <c r="AA50" s="42">
        <v>0.25</v>
      </c>
      <c r="AB50" s="13">
        <v>0</v>
      </c>
      <c r="AC50" s="132">
        <f t="shared" si="11"/>
        <v>0</v>
      </c>
      <c r="AD50" s="133">
        <v>23</v>
      </c>
      <c r="AE50" s="136" t="s">
        <v>51</v>
      </c>
      <c r="AF50" s="133">
        <v>1</v>
      </c>
      <c r="AG50" s="135">
        <v>0</v>
      </c>
      <c r="AH50" s="7">
        <f t="shared" si="12"/>
        <v>0</v>
      </c>
      <c r="AI50" s="39">
        <f>LARGE(CHOOSE({1,2,3,4,5}, N50,S50,X50,AC50,AH50),1)+LARGE(CHOOSE({1,2,3,4,5}, N50,S50,X50,AC50,AH50),2)+I50</f>
        <v>22</v>
      </c>
    </row>
    <row r="51" spans="1:35" ht="31.5" customHeight="1">
      <c r="A51" s="41">
        <v>48</v>
      </c>
      <c r="B51" s="11" t="s">
        <v>262</v>
      </c>
      <c r="C51" s="11" t="s">
        <v>261</v>
      </c>
      <c r="D51" s="11" t="s">
        <v>256</v>
      </c>
      <c r="E51" s="42">
        <v>36</v>
      </c>
      <c r="F51" s="43" t="s">
        <v>51</v>
      </c>
      <c r="G51" s="42">
        <v>1</v>
      </c>
      <c r="H51" s="13">
        <v>0</v>
      </c>
      <c r="I51" s="3">
        <f>ROUNDUP(H51,0)</f>
        <v>0</v>
      </c>
      <c r="J51" s="43">
        <v>23</v>
      </c>
      <c r="K51" s="13">
        <v>20</v>
      </c>
      <c r="L51" s="43">
        <v>0.5</v>
      </c>
      <c r="M51" s="13">
        <f>200*(J51+1-K51)*L51/J51</f>
        <v>17.391304347826086</v>
      </c>
      <c r="N51" s="7">
        <f>ROUNDUP(M51,0)</f>
        <v>18</v>
      </c>
      <c r="O51" s="43">
        <v>20</v>
      </c>
      <c r="P51" s="43" t="s">
        <v>51</v>
      </c>
      <c r="Q51" s="43">
        <v>0.5</v>
      </c>
      <c r="R51" s="13">
        <v>0</v>
      </c>
      <c r="S51" s="7">
        <f>ROUNDUP(R51,0)</f>
        <v>0</v>
      </c>
      <c r="T51" s="13">
        <v>23</v>
      </c>
      <c r="U51" s="13" t="s">
        <v>51</v>
      </c>
      <c r="V51" s="42">
        <v>0.25</v>
      </c>
      <c r="W51" s="13">
        <v>0</v>
      </c>
      <c r="X51" s="7">
        <f>ROUNDUP(W51,0)</f>
        <v>0</v>
      </c>
      <c r="Y51" s="12">
        <v>16</v>
      </c>
      <c r="Z51" s="2" t="s">
        <v>51</v>
      </c>
      <c r="AA51" s="42">
        <v>0.25</v>
      </c>
      <c r="AB51" s="12">
        <v>0</v>
      </c>
      <c r="AC51" s="132">
        <f t="shared" si="11"/>
        <v>0</v>
      </c>
      <c r="AD51" s="129">
        <v>23</v>
      </c>
      <c r="AE51" s="136" t="s">
        <v>51</v>
      </c>
      <c r="AF51" s="129">
        <v>1</v>
      </c>
      <c r="AG51" s="13">
        <v>0</v>
      </c>
      <c r="AH51" s="7">
        <f t="shared" si="12"/>
        <v>0</v>
      </c>
      <c r="AI51" s="39">
        <f>LARGE(CHOOSE({1,2,3,4,5}, N51,S51,X51,AC51,AH51),1)+LARGE(CHOOSE({1,2,3,4,5}, N51,S51,X51,AC51,AH51),2)+I51</f>
        <v>18</v>
      </c>
    </row>
    <row r="52" spans="1:35" ht="31.5" customHeight="1">
      <c r="A52" s="41">
        <v>49</v>
      </c>
      <c r="B52" s="20" t="s">
        <v>368</v>
      </c>
      <c r="C52" s="20" t="s">
        <v>317</v>
      </c>
      <c r="D52" s="20" t="s">
        <v>88</v>
      </c>
      <c r="E52" s="42">
        <v>36</v>
      </c>
      <c r="F52" s="43" t="s">
        <v>51</v>
      </c>
      <c r="G52" s="42">
        <v>1</v>
      </c>
      <c r="H52" s="13">
        <v>0</v>
      </c>
      <c r="I52" s="3">
        <v>0</v>
      </c>
      <c r="J52" s="13">
        <v>23</v>
      </c>
      <c r="K52" s="13" t="s">
        <v>51</v>
      </c>
      <c r="L52" s="13">
        <v>0.5</v>
      </c>
      <c r="M52" s="13">
        <v>0</v>
      </c>
      <c r="N52" s="3">
        <v>0</v>
      </c>
      <c r="O52" s="13">
        <v>20</v>
      </c>
      <c r="P52" s="13" t="s">
        <v>51</v>
      </c>
      <c r="Q52" s="13">
        <v>0.5</v>
      </c>
      <c r="R52" s="13">
        <v>0</v>
      </c>
      <c r="S52" s="3">
        <v>0</v>
      </c>
      <c r="T52" s="13">
        <v>23</v>
      </c>
      <c r="U52" s="13" t="s">
        <v>51</v>
      </c>
      <c r="V52" s="42">
        <v>0.25</v>
      </c>
      <c r="W52" s="13">
        <v>0</v>
      </c>
      <c r="X52" s="3">
        <v>0</v>
      </c>
      <c r="Y52" s="13">
        <v>16</v>
      </c>
      <c r="Z52" s="13" t="s">
        <v>51</v>
      </c>
      <c r="AA52" s="42">
        <v>0.25</v>
      </c>
      <c r="AB52" s="13">
        <v>0</v>
      </c>
      <c r="AC52" s="137">
        <f t="shared" si="11"/>
        <v>0</v>
      </c>
      <c r="AD52" s="133">
        <v>23</v>
      </c>
      <c r="AE52" s="12">
        <v>22</v>
      </c>
      <c r="AF52" s="133">
        <v>1</v>
      </c>
      <c r="AG52" s="13">
        <f>200*(AD52+1-AE52)*AF52/AD52</f>
        <v>17.391304347826086</v>
      </c>
      <c r="AH52" s="7">
        <f t="shared" si="12"/>
        <v>18</v>
      </c>
      <c r="AI52" s="39">
        <f>LARGE(CHOOSE({1,2,3,4,5}, N52,S52,X52,AC52,AH52),1)+LARGE(CHOOSE({1,2,3,4,5}, N52,S52,X52,AC52,AH52),2)+I52</f>
        <v>18</v>
      </c>
    </row>
    <row r="53" spans="1:35" ht="31.5" customHeight="1">
      <c r="A53" s="41">
        <v>50</v>
      </c>
      <c r="B53" s="11" t="s">
        <v>174</v>
      </c>
      <c r="C53" s="11" t="s">
        <v>175</v>
      </c>
      <c r="D53" s="11" t="s">
        <v>95</v>
      </c>
      <c r="E53" s="42">
        <v>36</v>
      </c>
      <c r="F53" s="43" t="s">
        <v>51</v>
      </c>
      <c r="G53" s="42">
        <v>1</v>
      </c>
      <c r="H53" s="13">
        <v>0</v>
      </c>
      <c r="I53" s="7">
        <f>ROUNDUP(H53,0)</f>
        <v>0</v>
      </c>
      <c r="J53" s="43">
        <v>23</v>
      </c>
      <c r="K53" s="43" t="s">
        <v>51</v>
      </c>
      <c r="L53" s="43">
        <v>0.5</v>
      </c>
      <c r="M53" s="43">
        <v>0</v>
      </c>
      <c r="N53" s="7">
        <v>0</v>
      </c>
      <c r="O53" s="43">
        <v>20</v>
      </c>
      <c r="P53" s="43" t="s">
        <v>51</v>
      </c>
      <c r="Q53" s="43">
        <v>0.5</v>
      </c>
      <c r="R53" s="13">
        <v>0</v>
      </c>
      <c r="S53" s="7">
        <f t="shared" ref="S53:S58" si="13">ROUNDUP(R53,0)</f>
        <v>0</v>
      </c>
      <c r="T53" s="42">
        <v>23</v>
      </c>
      <c r="U53" s="44" t="s">
        <v>51</v>
      </c>
      <c r="V53" s="42">
        <v>0.25</v>
      </c>
      <c r="W53" s="13">
        <v>0</v>
      </c>
      <c r="X53" s="7">
        <f t="shared" ref="X53:X58" si="14">ROUNDUP(W53,0)</f>
        <v>0</v>
      </c>
      <c r="Y53" s="42">
        <v>16</v>
      </c>
      <c r="Z53" s="12">
        <v>12</v>
      </c>
      <c r="AA53" s="42">
        <v>0.25</v>
      </c>
      <c r="AB53" s="13">
        <f>200*(Y53+1-Z53)*AA53/Y53</f>
        <v>15.625</v>
      </c>
      <c r="AC53" s="132">
        <f t="shared" si="11"/>
        <v>16</v>
      </c>
      <c r="AD53" s="129">
        <v>23</v>
      </c>
      <c r="AE53" s="136" t="s">
        <v>51</v>
      </c>
      <c r="AF53" s="129">
        <v>1</v>
      </c>
      <c r="AG53" s="13">
        <v>0</v>
      </c>
      <c r="AH53" s="7">
        <f t="shared" si="12"/>
        <v>0</v>
      </c>
      <c r="AI53" s="39">
        <f>LARGE(CHOOSE({1,2,3,4,5}, N53,S53,X53,AC53,AH53),1)+LARGE(CHOOSE({1,2,3,4,5}, N53,S53,X53,AC53,AH53),2)+I53</f>
        <v>16</v>
      </c>
    </row>
    <row r="54" spans="1:35" ht="31.5" customHeight="1">
      <c r="A54" s="41">
        <v>51</v>
      </c>
      <c r="B54" s="11" t="s">
        <v>193</v>
      </c>
      <c r="C54" s="11" t="s">
        <v>194</v>
      </c>
      <c r="D54" s="11" t="s">
        <v>87</v>
      </c>
      <c r="E54" s="42">
        <v>36</v>
      </c>
      <c r="F54" s="43" t="s">
        <v>51</v>
      </c>
      <c r="G54" s="42">
        <v>1</v>
      </c>
      <c r="H54" s="13">
        <v>0</v>
      </c>
      <c r="I54" s="7">
        <f>ROUNDUP(H54,0)</f>
        <v>0</v>
      </c>
      <c r="J54" s="43">
        <v>23</v>
      </c>
      <c r="K54" s="43" t="s">
        <v>51</v>
      </c>
      <c r="L54" s="43">
        <v>0.5</v>
      </c>
      <c r="M54" s="43">
        <v>0</v>
      </c>
      <c r="N54" s="7">
        <v>0</v>
      </c>
      <c r="O54" s="43">
        <v>20</v>
      </c>
      <c r="P54" s="43" t="s">
        <v>51</v>
      </c>
      <c r="Q54" s="43">
        <v>0.5</v>
      </c>
      <c r="R54" s="13">
        <v>0</v>
      </c>
      <c r="S54" s="7">
        <f t="shared" si="13"/>
        <v>0</v>
      </c>
      <c r="T54" s="42">
        <v>23</v>
      </c>
      <c r="U54" s="42">
        <v>18</v>
      </c>
      <c r="V54" s="42">
        <v>0.25</v>
      </c>
      <c r="W54" s="13">
        <f>200*(T54+1-U54)*V54/T54</f>
        <v>13.043478260869565</v>
      </c>
      <c r="X54" s="7">
        <f t="shared" si="14"/>
        <v>14</v>
      </c>
      <c r="Y54" s="42">
        <v>16</v>
      </c>
      <c r="Z54" s="6" t="s">
        <v>51</v>
      </c>
      <c r="AA54" s="42">
        <v>0.25</v>
      </c>
      <c r="AB54" s="13">
        <v>0</v>
      </c>
      <c r="AC54" s="132">
        <f t="shared" si="11"/>
        <v>0</v>
      </c>
      <c r="AD54" s="134">
        <v>23</v>
      </c>
      <c r="AE54" s="136" t="s">
        <v>51</v>
      </c>
      <c r="AF54" s="134">
        <v>1</v>
      </c>
      <c r="AG54" s="135">
        <v>0</v>
      </c>
      <c r="AH54" s="7">
        <f t="shared" si="12"/>
        <v>0</v>
      </c>
      <c r="AI54" s="39">
        <f>LARGE(CHOOSE({1,2,3,4,5}, N54,S54,X54,AC54,AH54),1)+LARGE(CHOOSE({1,2,3,4,5}, N54,S54,X54,AC54,AH54),2)+I54</f>
        <v>14</v>
      </c>
    </row>
    <row r="55" spans="1:35" ht="31.5" customHeight="1">
      <c r="A55" s="41">
        <v>52</v>
      </c>
      <c r="B55" s="11" t="s">
        <v>253</v>
      </c>
      <c r="C55" s="11" t="s">
        <v>195</v>
      </c>
      <c r="D55" s="11" t="s">
        <v>96</v>
      </c>
      <c r="E55" s="42">
        <v>36</v>
      </c>
      <c r="F55" s="43" t="s">
        <v>51</v>
      </c>
      <c r="G55" s="42">
        <v>1</v>
      </c>
      <c r="H55" s="13">
        <v>0</v>
      </c>
      <c r="I55" s="7">
        <f>ROUNDUP(H55,0)</f>
        <v>0</v>
      </c>
      <c r="J55" s="43">
        <v>23</v>
      </c>
      <c r="K55" s="43" t="s">
        <v>51</v>
      </c>
      <c r="L55" s="43">
        <v>0.5</v>
      </c>
      <c r="M55" s="43">
        <v>0</v>
      </c>
      <c r="N55" s="7">
        <v>0</v>
      </c>
      <c r="O55" s="43">
        <v>20</v>
      </c>
      <c r="P55" s="43" t="s">
        <v>51</v>
      </c>
      <c r="Q55" s="43">
        <v>0.5</v>
      </c>
      <c r="R55" s="13">
        <v>0</v>
      </c>
      <c r="S55" s="7">
        <f t="shared" si="13"/>
        <v>0</v>
      </c>
      <c r="T55" s="42">
        <v>23</v>
      </c>
      <c r="U55" s="42">
        <v>19</v>
      </c>
      <c r="V55" s="42">
        <v>0.25</v>
      </c>
      <c r="W55" s="13">
        <f>200*(T55+1-U55)*V55/T55</f>
        <v>10.869565217391305</v>
      </c>
      <c r="X55" s="7">
        <f t="shared" si="14"/>
        <v>11</v>
      </c>
      <c r="Y55" s="42">
        <v>16</v>
      </c>
      <c r="Z55" s="6" t="s">
        <v>51</v>
      </c>
      <c r="AA55" s="42">
        <v>0.25</v>
      </c>
      <c r="AB55" s="13">
        <v>0</v>
      </c>
      <c r="AC55" s="132">
        <f t="shared" si="11"/>
        <v>0</v>
      </c>
      <c r="AD55" s="12">
        <v>23</v>
      </c>
      <c r="AE55" s="136" t="s">
        <v>51</v>
      </c>
      <c r="AF55" s="12">
        <v>1</v>
      </c>
      <c r="AG55" s="13">
        <v>0</v>
      </c>
      <c r="AH55" s="7">
        <f t="shared" si="12"/>
        <v>0</v>
      </c>
      <c r="AI55" s="39">
        <f>LARGE(CHOOSE({1,2,3,4,5}, N55,S55,X55,AC55,AH55),1)+LARGE(CHOOSE({1,2,3,4,5}, N55,S55,X55,AC55,AH55),2)+I55</f>
        <v>11</v>
      </c>
    </row>
    <row r="56" spans="1:35" ht="31.5" customHeight="1">
      <c r="A56" s="41">
        <v>53</v>
      </c>
      <c r="B56" s="11" t="s">
        <v>310</v>
      </c>
      <c r="C56" s="11" t="s">
        <v>312</v>
      </c>
      <c r="D56" s="11" t="s">
        <v>311</v>
      </c>
      <c r="E56" s="42">
        <v>36</v>
      </c>
      <c r="F56" s="43" t="s">
        <v>51</v>
      </c>
      <c r="G56" s="42">
        <v>1</v>
      </c>
      <c r="H56" s="13">
        <v>0</v>
      </c>
      <c r="I56" s="3">
        <f>ROUNDUP(H56,0)</f>
        <v>0</v>
      </c>
      <c r="J56" s="43">
        <v>23</v>
      </c>
      <c r="K56" s="43" t="s">
        <v>51</v>
      </c>
      <c r="L56" s="43">
        <v>0.5</v>
      </c>
      <c r="M56" s="43">
        <v>0</v>
      </c>
      <c r="N56" s="7">
        <v>0</v>
      </c>
      <c r="O56" s="13">
        <v>20</v>
      </c>
      <c r="P56" s="13">
        <v>19</v>
      </c>
      <c r="Q56" s="43">
        <v>0.5</v>
      </c>
      <c r="R56" s="13">
        <f>200*(O56+1-P56)*Q56/O56</f>
        <v>10</v>
      </c>
      <c r="S56" s="3">
        <f t="shared" si="13"/>
        <v>10</v>
      </c>
      <c r="T56" s="13">
        <v>24</v>
      </c>
      <c r="U56" s="13" t="s">
        <v>51</v>
      </c>
      <c r="V56" s="42">
        <v>0.25</v>
      </c>
      <c r="W56" s="13">
        <v>0</v>
      </c>
      <c r="X56" s="7">
        <f t="shared" si="14"/>
        <v>0</v>
      </c>
      <c r="Y56" s="42">
        <v>18</v>
      </c>
      <c r="Z56" s="6" t="s">
        <v>51</v>
      </c>
      <c r="AA56" s="42">
        <v>0.25</v>
      </c>
      <c r="AB56" s="13">
        <v>0</v>
      </c>
      <c r="AC56" s="132">
        <f t="shared" si="11"/>
        <v>0</v>
      </c>
      <c r="AD56" s="134">
        <v>23</v>
      </c>
      <c r="AE56" s="136" t="s">
        <v>51</v>
      </c>
      <c r="AF56" s="134">
        <v>1</v>
      </c>
      <c r="AG56" s="135">
        <v>0</v>
      </c>
      <c r="AH56" s="7">
        <f t="shared" si="12"/>
        <v>0</v>
      </c>
      <c r="AI56" s="39">
        <f>LARGE(CHOOSE({1,2,3,4,5}, N56,S56,X56,AC56,AH56),1)+LARGE(CHOOSE({1,2,3,4,5}, N56,S56,X56,AC56,AH56),2)+I56</f>
        <v>10</v>
      </c>
    </row>
    <row r="57" spans="1:35" ht="31.5" customHeight="1">
      <c r="A57" s="41">
        <v>54</v>
      </c>
      <c r="B57" s="11" t="s">
        <v>176</v>
      </c>
      <c r="C57" s="11" t="s">
        <v>177</v>
      </c>
      <c r="D57" s="11" t="s">
        <v>94</v>
      </c>
      <c r="E57" s="42">
        <v>36</v>
      </c>
      <c r="F57" s="43" t="s">
        <v>51</v>
      </c>
      <c r="G57" s="42">
        <v>1</v>
      </c>
      <c r="H57" s="13">
        <v>0</v>
      </c>
      <c r="I57" s="7">
        <f>ROUNDUP(H57,0)</f>
        <v>0</v>
      </c>
      <c r="J57" s="43">
        <v>23</v>
      </c>
      <c r="K57" s="43" t="s">
        <v>51</v>
      </c>
      <c r="L57" s="43">
        <v>0.5</v>
      </c>
      <c r="M57" s="43">
        <v>0</v>
      </c>
      <c r="N57" s="7">
        <v>0</v>
      </c>
      <c r="O57" s="43">
        <v>20</v>
      </c>
      <c r="P57" s="43" t="s">
        <v>51</v>
      </c>
      <c r="Q57" s="43">
        <v>0.5</v>
      </c>
      <c r="R57" s="13">
        <v>0</v>
      </c>
      <c r="S57" s="7">
        <f t="shared" si="13"/>
        <v>0</v>
      </c>
      <c r="T57" s="42">
        <v>23</v>
      </c>
      <c r="U57" s="44" t="s">
        <v>51</v>
      </c>
      <c r="V57" s="42">
        <v>0.25</v>
      </c>
      <c r="W57" s="13">
        <v>0</v>
      </c>
      <c r="X57" s="7">
        <f t="shared" si="14"/>
        <v>0</v>
      </c>
      <c r="Y57" s="42">
        <v>16</v>
      </c>
      <c r="Z57" s="12">
        <v>14</v>
      </c>
      <c r="AA57" s="42">
        <v>0.25</v>
      </c>
      <c r="AB57" s="13">
        <f>200*(Y57+1-Z57)*AA57/Y57</f>
        <v>9.375</v>
      </c>
      <c r="AC57" s="132">
        <f t="shared" si="11"/>
        <v>10</v>
      </c>
      <c r="AD57" s="129">
        <v>23</v>
      </c>
      <c r="AE57" s="136" t="s">
        <v>51</v>
      </c>
      <c r="AF57" s="129">
        <v>1</v>
      </c>
      <c r="AG57" s="13">
        <v>0</v>
      </c>
      <c r="AH57" s="7">
        <f t="shared" si="12"/>
        <v>0</v>
      </c>
      <c r="AI57" s="39">
        <f>LARGE(CHOOSE({1,2,3,4,5}, N57,S57,X57,AC57,AH57),1)+LARGE(CHOOSE({1,2,3,4,5}, N57,S57,X57,AC57,AH57),2)+I57</f>
        <v>10</v>
      </c>
    </row>
    <row r="58" spans="1:35" ht="31.5" customHeight="1">
      <c r="A58" s="41">
        <v>55</v>
      </c>
      <c r="B58" s="20" t="s">
        <v>330</v>
      </c>
      <c r="C58" s="20" t="s">
        <v>403</v>
      </c>
      <c r="D58" s="20" t="s">
        <v>331</v>
      </c>
      <c r="E58" s="42">
        <v>36</v>
      </c>
      <c r="F58" s="43" t="s">
        <v>51</v>
      </c>
      <c r="G58" s="42">
        <v>1</v>
      </c>
      <c r="H58" s="13">
        <v>0</v>
      </c>
      <c r="I58" s="3">
        <v>0</v>
      </c>
      <c r="J58" s="13">
        <v>23</v>
      </c>
      <c r="K58" s="13">
        <v>22</v>
      </c>
      <c r="L58" s="43">
        <v>0.5</v>
      </c>
      <c r="M58" s="13">
        <f>200*(J58+1-K58)*L58/J58</f>
        <v>8.695652173913043</v>
      </c>
      <c r="N58" s="7">
        <f>ROUNDUP(M58,0)</f>
        <v>9</v>
      </c>
      <c r="O58" s="43">
        <v>20</v>
      </c>
      <c r="P58" s="43" t="s">
        <v>51</v>
      </c>
      <c r="Q58" s="43">
        <v>0.5</v>
      </c>
      <c r="R58" s="13">
        <v>0</v>
      </c>
      <c r="S58" s="7">
        <f t="shared" si="13"/>
        <v>0</v>
      </c>
      <c r="T58" s="42">
        <v>23</v>
      </c>
      <c r="U58" s="44" t="s">
        <v>51</v>
      </c>
      <c r="V58" s="42">
        <v>0.25</v>
      </c>
      <c r="W58" s="13">
        <v>0</v>
      </c>
      <c r="X58" s="7">
        <f t="shared" si="14"/>
        <v>0</v>
      </c>
      <c r="Y58" s="42">
        <v>16</v>
      </c>
      <c r="Z58" s="6" t="s">
        <v>51</v>
      </c>
      <c r="AA58" s="42">
        <v>0.25</v>
      </c>
      <c r="AB58" s="13">
        <v>0</v>
      </c>
      <c r="AC58" s="180"/>
      <c r="AD58" s="134">
        <v>23</v>
      </c>
      <c r="AE58" s="136" t="s">
        <v>51</v>
      </c>
      <c r="AF58" s="134">
        <v>1</v>
      </c>
      <c r="AG58" s="13">
        <v>0</v>
      </c>
      <c r="AH58" s="7">
        <f t="shared" si="12"/>
        <v>0</v>
      </c>
      <c r="AI58" s="39">
        <f>LARGE(CHOOSE({1,2,3,4,5}, N58,S58,X58,AC58,AH58),1)+LARGE(CHOOSE({1,2,3,4,5}, N58,S58,X58,AC58,AH58),2)+I58</f>
        <v>9</v>
      </c>
    </row>
    <row r="59" spans="1:35" ht="31.5" customHeight="1">
      <c r="A59" s="41">
        <v>56</v>
      </c>
      <c r="B59" s="20" t="s">
        <v>369</v>
      </c>
      <c r="C59" s="20" t="s">
        <v>404</v>
      </c>
      <c r="D59" s="20" t="s">
        <v>88</v>
      </c>
      <c r="E59" s="42">
        <v>36</v>
      </c>
      <c r="F59" s="12">
        <v>30</v>
      </c>
      <c r="G59" s="42">
        <v>1</v>
      </c>
      <c r="H59" s="13">
        <f>200*(E59+1-F59)*G59/E59</f>
        <v>38.888888888888886</v>
      </c>
      <c r="I59" s="3">
        <v>0</v>
      </c>
      <c r="J59" s="13">
        <v>23</v>
      </c>
      <c r="K59" s="13" t="s">
        <v>51</v>
      </c>
      <c r="L59" s="13">
        <v>0.5</v>
      </c>
      <c r="M59" s="13">
        <v>0</v>
      </c>
      <c r="N59" s="3">
        <v>0</v>
      </c>
      <c r="O59" s="13">
        <v>20</v>
      </c>
      <c r="P59" s="13" t="s">
        <v>51</v>
      </c>
      <c r="Q59" s="13">
        <v>0.5</v>
      </c>
      <c r="R59" s="13">
        <v>0</v>
      </c>
      <c r="S59" s="3">
        <v>0</v>
      </c>
      <c r="T59" s="13">
        <v>23</v>
      </c>
      <c r="U59" s="13" t="s">
        <v>51</v>
      </c>
      <c r="V59" s="42">
        <v>0.25</v>
      </c>
      <c r="W59" s="13">
        <v>0</v>
      </c>
      <c r="X59" s="3">
        <v>0</v>
      </c>
      <c r="Y59" s="13">
        <v>16</v>
      </c>
      <c r="Z59" s="13" t="s">
        <v>51</v>
      </c>
      <c r="AA59" s="42">
        <v>0.25</v>
      </c>
      <c r="AB59" s="13">
        <v>0</v>
      </c>
      <c r="AC59" s="137">
        <f t="shared" ref="AC59:AC72" si="15">ROUNDUP(AB59,0)</f>
        <v>0</v>
      </c>
      <c r="AD59" s="129">
        <v>23</v>
      </c>
      <c r="AE59" s="12">
        <v>23</v>
      </c>
      <c r="AF59" s="129">
        <v>1</v>
      </c>
      <c r="AG59" s="13">
        <f>200*(AD59+1-AE59)*AF59/AD59</f>
        <v>8.695652173913043</v>
      </c>
      <c r="AH59" s="7">
        <f t="shared" si="12"/>
        <v>9</v>
      </c>
      <c r="AI59" s="39">
        <f>LARGE(CHOOSE({1,2,3,4,5}, N59,S59,X59,AC59,AH59),1)+LARGE(CHOOSE({1,2,3,4,5}, N59,S59,X59,AC59,AH59),2)+I59</f>
        <v>9</v>
      </c>
    </row>
    <row r="60" spans="1:35" ht="31.5" customHeight="1">
      <c r="A60" s="41">
        <v>57</v>
      </c>
      <c r="B60" s="11" t="s">
        <v>196</v>
      </c>
      <c r="C60" s="11" t="s">
        <v>197</v>
      </c>
      <c r="D60" s="11" t="s">
        <v>96</v>
      </c>
      <c r="E60" s="42">
        <v>36</v>
      </c>
      <c r="F60" s="43" t="s">
        <v>51</v>
      </c>
      <c r="G60" s="42">
        <v>1</v>
      </c>
      <c r="H60" s="13">
        <v>0</v>
      </c>
      <c r="I60" s="7">
        <f t="shared" ref="I60:I72" si="16">ROUNDUP(H60,0)</f>
        <v>0</v>
      </c>
      <c r="J60" s="43">
        <v>23</v>
      </c>
      <c r="K60" s="43" t="s">
        <v>51</v>
      </c>
      <c r="L60" s="43">
        <v>0.5</v>
      </c>
      <c r="M60" s="43">
        <v>0</v>
      </c>
      <c r="N60" s="7">
        <v>0</v>
      </c>
      <c r="O60" s="43">
        <v>20</v>
      </c>
      <c r="P60" s="43" t="s">
        <v>51</v>
      </c>
      <c r="Q60" s="43">
        <v>0.5</v>
      </c>
      <c r="R60" s="13">
        <v>0</v>
      </c>
      <c r="S60" s="7">
        <f t="shared" ref="S60:S72" si="17">ROUNDUP(R60,0)</f>
        <v>0</v>
      </c>
      <c r="T60" s="42">
        <v>23</v>
      </c>
      <c r="U60" s="42">
        <v>21</v>
      </c>
      <c r="V60" s="42">
        <v>0.25</v>
      </c>
      <c r="W60" s="13">
        <f>200*(T60+1-U60)*V60/T60</f>
        <v>6.5217391304347823</v>
      </c>
      <c r="X60" s="7">
        <f t="shared" ref="X60:X72" si="18">ROUNDUP(W60,0)</f>
        <v>7</v>
      </c>
      <c r="Y60" s="42">
        <v>16</v>
      </c>
      <c r="Z60" s="6" t="s">
        <v>51</v>
      </c>
      <c r="AA60" s="42">
        <v>0.25</v>
      </c>
      <c r="AB60" s="13">
        <v>0</v>
      </c>
      <c r="AC60" s="132">
        <f t="shared" si="15"/>
        <v>0</v>
      </c>
      <c r="AD60" s="134">
        <v>23</v>
      </c>
      <c r="AE60" s="136" t="s">
        <v>51</v>
      </c>
      <c r="AF60" s="134">
        <v>1</v>
      </c>
      <c r="AG60" s="13">
        <v>0</v>
      </c>
      <c r="AH60" s="7">
        <f t="shared" si="12"/>
        <v>0</v>
      </c>
      <c r="AI60" s="39">
        <f>LARGE(CHOOSE({1,2,3,4,5}, N60,S60,X60,AC60,AH60),1)+LARGE(CHOOSE({1,2,3,4,5}, N60,S60,X60,AC60,AH60),2)+I60</f>
        <v>7</v>
      </c>
    </row>
    <row r="61" spans="1:35" ht="31.5" customHeight="1">
      <c r="A61" s="41">
        <v>58</v>
      </c>
      <c r="B61" s="11" t="s">
        <v>127</v>
      </c>
      <c r="C61" s="11" t="s">
        <v>129</v>
      </c>
      <c r="D61" s="11" t="s">
        <v>94</v>
      </c>
      <c r="E61" s="42">
        <v>36</v>
      </c>
      <c r="F61" s="43" t="s">
        <v>51</v>
      </c>
      <c r="G61" s="42">
        <v>1</v>
      </c>
      <c r="H61" s="13">
        <v>0</v>
      </c>
      <c r="I61" s="7">
        <f t="shared" si="16"/>
        <v>0</v>
      </c>
      <c r="J61" s="43">
        <v>23</v>
      </c>
      <c r="K61" s="43" t="s">
        <v>51</v>
      </c>
      <c r="L61" s="43">
        <v>0.5</v>
      </c>
      <c r="M61" s="43">
        <v>0</v>
      </c>
      <c r="N61" s="7">
        <v>0</v>
      </c>
      <c r="O61" s="43">
        <v>20</v>
      </c>
      <c r="P61" s="43" t="s">
        <v>51</v>
      </c>
      <c r="Q61" s="43">
        <v>0.5</v>
      </c>
      <c r="R61" s="13">
        <v>0</v>
      </c>
      <c r="S61" s="7">
        <f t="shared" si="17"/>
        <v>0</v>
      </c>
      <c r="T61" s="42">
        <v>23</v>
      </c>
      <c r="U61" s="44" t="s">
        <v>51</v>
      </c>
      <c r="V61" s="42">
        <v>0.25</v>
      </c>
      <c r="W61" s="13">
        <v>0</v>
      </c>
      <c r="X61" s="7">
        <f t="shared" si="18"/>
        <v>0</v>
      </c>
      <c r="Y61" s="42">
        <v>16</v>
      </c>
      <c r="Z61" s="57">
        <v>15</v>
      </c>
      <c r="AA61" s="42">
        <v>0.25</v>
      </c>
      <c r="AB61" s="13">
        <f>200*(Y61+1-Z61)*AA61/Y61</f>
        <v>6.25</v>
      </c>
      <c r="AC61" s="132">
        <f t="shared" si="15"/>
        <v>7</v>
      </c>
      <c r="AD61" s="129">
        <v>23</v>
      </c>
      <c r="AE61" s="136" t="s">
        <v>51</v>
      </c>
      <c r="AF61" s="129">
        <v>1</v>
      </c>
      <c r="AG61" s="13">
        <v>0</v>
      </c>
      <c r="AH61" s="7">
        <f t="shared" si="12"/>
        <v>0</v>
      </c>
      <c r="AI61" s="39">
        <f>LARGE(CHOOSE({1,2,3,4,5}, N61,S61,X61,AC61,AH61),1)+LARGE(CHOOSE({1,2,3,4,5}, N61,S61,X61,AC61,AH61),2)+I61</f>
        <v>7</v>
      </c>
    </row>
    <row r="62" spans="1:35">
      <c r="A62" s="41">
        <v>59</v>
      </c>
      <c r="B62" s="11" t="s">
        <v>128</v>
      </c>
      <c r="C62" s="11" t="s">
        <v>130</v>
      </c>
      <c r="D62" s="11" t="s">
        <v>94</v>
      </c>
      <c r="E62" s="42">
        <v>36</v>
      </c>
      <c r="F62" s="43" t="s">
        <v>51</v>
      </c>
      <c r="G62" s="42">
        <v>1</v>
      </c>
      <c r="H62" s="13">
        <v>0</v>
      </c>
      <c r="I62" s="7">
        <f t="shared" si="16"/>
        <v>0</v>
      </c>
      <c r="J62" s="43">
        <v>23</v>
      </c>
      <c r="K62" s="43" t="s">
        <v>51</v>
      </c>
      <c r="L62" s="43">
        <v>0.5</v>
      </c>
      <c r="M62" s="43">
        <v>0</v>
      </c>
      <c r="N62" s="7">
        <v>0</v>
      </c>
      <c r="O62" s="43">
        <v>20</v>
      </c>
      <c r="P62" s="43" t="s">
        <v>51</v>
      </c>
      <c r="Q62" s="43">
        <v>0.5</v>
      </c>
      <c r="R62" s="13">
        <v>0</v>
      </c>
      <c r="S62" s="7">
        <f t="shared" si="17"/>
        <v>0</v>
      </c>
      <c r="T62" s="42">
        <v>23</v>
      </c>
      <c r="U62" s="42">
        <v>22</v>
      </c>
      <c r="V62" s="42">
        <v>0.25</v>
      </c>
      <c r="W62" s="13">
        <f>200*(T62+1-U62)*V62/T62</f>
        <v>4.3478260869565215</v>
      </c>
      <c r="X62" s="7">
        <f t="shared" si="18"/>
        <v>5</v>
      </c>
      <c r="Y62" s="42">
        <v>16</v>
      </c>
      <c r="Z62" s="6" t="s">
        <v>51</v>
      </c>
      <c r="AA62" s="42">
        <v>0.25</v>
      </c>
      <c r="AB62" s="13">
        <v>0</v>
      </c>
      <c r="AC62" s="132">
        <f t="shared" si="15"/>
        <v>0</v>
      </c>
      <c r="AD62" s="133">
        <v>23</v>
      </c>
      <c r="AE62" s="136" t="s">
        <v>51</v>
      </c>
      <c r="AF62" s="133">
        <v>1</v>
      </c>
      <c r="AG62" s="13">
        <v>0</v>
      </c>
      <c r="AH62" s="7">
        <f t="shared" si="12"/>
        <v>0</v>
      </c>
      <c r="AI62" s="39">
        <f>LARGE(CHOOSE({1,2,3,4,5}, N62,S62,X62,AC62,AH62),1)+LARGE(CHOOSE({1,2,3,4,5}, N62,S62,X62,AC62,AH62),2)+I62</f>
        <v>5</v>
      </c>
    </row>
    <row r="63" spans="1:35" ht="26.25" customHeight="1">
      <c r="A63" s="41">
        <v>60</v>
      </c>
      <c r="B63" s="11" t="s">
        <v>313</v>
      </c>
      <c r="C63" s="11" t="s">
        <v>314</v>
      </c>
      <c r="D63" s="11" t="s">
        <v>311</v>
      </c>
      <c r="E63" s="42">
        <v>36</v>
      </c>
      <c r="F63" s="43" t="s">
        <v>51</v>
      </c>
      <c r="G63" s="42">
        <v>1</v>
      </c>
      <c r="H63" s="13">
        <v>0</v>
      </c>
      <c r="I63" s="3">
        <f t="shared" si="16"/>
        <v>0</v>
      </c>
      <c r="J63" s="43">
        <v>23</v>
      </c>
      <c r="K63" s="43" t="s">
        <v>51</v>
      </c>
      <c r="L63" s="43">
        <v>0.5</v>
      </c>
      <c r="M63" s="43">
        <v>0</v>
      </c>
      <c r="N63" s="7">
        <v>0</v>
      </c>
      <c r="O63" s="13">
        <v>20</v>
      </c>
      <c r="P63" s="13">
        <v>20</v>
      </c>
      <c r="Q63" s="43">
        <v>0.5</v>
      </c>
      <c r="R63" s="13">
        <f>200*(O63+1-P63)*Q63/O63</f>
        <v>5</v>
      </c>
      <c r="S63" s="3">
        <f t="shared" si="17"/>
        <v>5</v>
      </c>
      <c r="T63" s="13">
        <v>25</v>
      </c>
      <c r="U63" s="13" t="s">
        <v>51</v>
      </c>
      <c r="V63" s="42">
        <v>0.25</v>
      </c>
      <c r="W63" s="13">
        <v>0</v>
      </c>
      <c r="X63" s="7">
        <f t="shared" si="18"/>
        <v>0</v>
      </c>
      <c r="Y63" s="42">
        <v>19</v>
      </c>
      <c r="Z63" s="6" t="s">
        <v>51</v>
      </c>
      <c r="AA63" s="42">
        <v>0.25</v>
      </c>
      <c r="AB63" s="13">
        <v>0</v>
      </c>
      <c r="AC63" s="7">
        <f t="shared" si="15"/>
        <v>0</v>
      </c>
      <c r="AD63" s="12">
        <v>23</v>
      </c>
      <c r="AE63" s="136" t="s">
        <v>51</v>
      </c>
      <c r="AF63" s="12">
        <v>1</v>
      </c>
      <c r="AG63" s="13">
        <v>0</v>
      </c>
      <c r="AH63" s="7">
        <f t="shared" si="12"/>
        <v>0</v>
      </c>
      <c r="AI63" s="39">
        <f>LARGE(CHOOSE({1,2,3,4,5}, N63,S63,X63,AC63,AH63),1)+LARGE(CHOOSE({1,2,3,4,5}, N63,S63,X63,AC63,AH63),2)+I63</f>
        <v>5</v>
      </c>
    </row>
    <row r="64" spans="1:35" ht="26.25" customHeight="1">
      <c r="A64" s="41">
        <v>61</v>
      </c>
      <c r="B64" s="11" t="s">
        <v>178</v>
      </c>
      <c r="C64" s="11" t="s">
        <v>179</v>
      </c>
      <c r="D64" s="11" t="s">
        <v>94</v>
      </c>
      <c r="E64" s="42">
        <v>36</v>
      </c>
      <c r="F64" s="43" t="s">
        <v>51</v>
      </c>
      <c r="G64" s="42">
        <v>1</v>
      </c>
      <c r="H64" s="13">
        <v>0</v>
      </c>
      <c r="I64" s="7">
        <f t="shared" si="16"/>
        <v>0</v>
      </c>
      <c r="J64" s="43">
        <v>23</v>
      </c>
      <c r="K64" s="43" t="s">
        <v>51</v>
      </c>
      <c r="L64" s="43">
        <v>0.5</v>
      </c>
      <c r="M64" s="43">
        <v>0</v>
      </c>
      <c r="N64" s="7">
        <v>0</v>
      </c>
      <c r="O64" s="43">
        <v>20</v>
      </c>
      <c r="P64" s="43" t="s">
        <v>51</v>
      </c>
      <c r="Q64" s="43">
        <v>0.5</v>
      </c>
      <c r="R64" s="13">
        <v>0</v>
      </c>
      <c r="S64" s="7">
        <f t="shared" si="17"/>
        <v>0</v>
      </c>
      <c r="T64" s="42">
        <v>23</v>
      </c>
      <c r="U64" s="44" t="s">
        <v>51</v>
      </c>
      <c r="V64" s="42">
        <v>0.25</v>
      </c>
      <c r="W64" s="13">
        <v>0</v>
      </c>
      <c r="X64" s="7">
        <f t="shared" si="18"/>
        <v>0</v>
      </c>
      <c r="Y64" s="42">
        <v>16</v>
      </c>
      <c r="Z64" s="12">
        <v>16</v>
      </c>
      <c r="AA64" s="42">
        <v>0.25</v>
      </c>
      <c r="AB64" s="13">
        <f>200*(Y64+1-Z64)*AA64/Y64</f>
        <v>3.125</v>
      </c>
      <c r="AC64" s="7">
        <f t="shared" si="15"/>
        <v>4</v>
      </c>
      <c r="AD64" s="129">
        <v>23</v>
      </c>
      <c r="AE64" s="136" t="s">
        <v>51</v>
      </c>
      <c r="AF64" s="129">
        <v>1</v>
      </c>
      <c r="AG64" s="13">
        <v>0</v>
      </c>
      <c r="AH64" s="7">
        <f t="shared" si="12"/>
        <v>0</v>
      </c>
      <c r="AI64" s="39">
        <f>LARGE(CHOOSE({1,2,3,4,5}, N64,S64,X64,AC64,AH64),1)+LARGE(CHOOSE({1,2,3,4,5}, N64,S64,X64,AC64,AH64),2)+I64</f>
        <v>4</v>
      </c>
    </row>
    <row r="65" spans="1:35" ht="26.25" customHeight="1">
      <c r="A65" s="41">
        <v>62</v>
      </c>
      <c r="B65" s="11" t="s">
        <v>180</v>
      </c>
      <c r="C65" s="11" t="s">
        <v>181</v>
      </c>
      <c r="D65" s="11" t="s">
        <v>94</v>
      </c>
      <c r="E65" s="42">
        <v>36</v>
      </c>
      <c r="F65" s="43" t="s">
        <v>51</v>
      </c>
      <c r="G65" s="42">
        <v>1</v>
      </c>
      <c r="H65" s="13">
        <v>0</v>
      </c>
      <c r="I65" s="7">
        <f t="shared" si="16"/>
        <v>0</v>
      </c>
      <c r="J65" s="43">
        <v>23</v>
      </c>
      <c r="K65" s="43" t="s">
        <v>51</v>
      </c>
      <c r="L65" s="43">
        <v>0.5</v>
      </c>
      <c r="M65" s="43">
        <v>0</v>
      </c>
      <c r="N65" s="7">
        <v>0</v>
      </c>
      <c r="O65" s="43">
        <v>20</v>
      </c>
      <c r="P65" s="43" t="s">
        <v>51</v>
      </c>
      <c r="Q65" s="43">
        <v>0.5</v>
      </c>
      <c r="R65" s="13">
        <v>0</v>
      </c>
      <c r="S65" s="7">
        <f t="shared" si="17"/>
        <v>0</v>
      </c>
      <c r="T65" s="42">
        <v>23</v>
      </c>
      <c r="U65" s="44" t="s">
        <v>51</v>
      </c>
      <c r="V65" s="42">
        <v>0.25</v>
      </c>
      <c r="W65" s="13">
        <v>0</v>
      </c>
      <c r="X65" s="7">
        <f t="shared" si="18"/>
        <v>0</v>
      </c>
      <c r="Y65" s="42">
        <v>16</v>
      </c>
      <c r="Z65" s="12">
        <v>16</v>
      </c>
      <c r="AA65" s="42">
        <v>0.25</v>
      </c>
      <c r="AB65" s="13">
        <f>200*(Y65+1-Z65)*AA65/Y65</f>
        <v>3.125</v>
      </c>
      <c r="AC65" s="7">
        <f t="shared" si="15"/>
        <v>4</v>
      </c>
      <c r="AD65" s="12">
        <v>23</v>
      </c>
      <c r="AE65" s="136" t="s">
        <v>51</v>
      </c>
      <c r="AF65" s="12">
        <v>1</v>
      </c>
      <c r="AG65" s="13">
        <v>0</v>
      </c>
      <c r="AH65" s="7">
        <f t="shared" si="12"/>
        <v>0</v>
      </c>
      <c r="AI65" s="39">
        <f>LARGE(CHOOSE({1,2,3,4,5}, N65,S65,X65,AC65,AH65),1)+LARGE(CHOOSE({1,2,3,4,5}, N65,S65,X65,AC65,AH65),2)+I65</f>
        <v>4</v>
      </c>
    </row>
    <row r="66" spans="1:35" ht="26.25" customHeight="1">
      <c r="A66" s="41">
        <v>63</v>
      </c>
      <c r="B66" s="11" t="s">
        <v>198</v>
      </c>
      <c r="C66" s="11" t="s">
        <v>199</v>
      </c>
      <c r="D66" s="11" t="s">
        <v>92</v>
      </c>
      <c r="E66" s="42">
        <v>36</v>
      </c>
      <c r="F66" s="43" t="s">
        <v>51</v>
      </c>
      <c r="G66" s="42">
        <v>1</v>
      </c>
      <c r="H66" s="13">
        <v>0</v>
      </c>
      <c r="I66" s="7">
        <f t="shared" si="16"/>
        <v>0</v>
      </c>
      <c r="J66" s="43">
        <v>23</v>
      </c>
      <c r="K66" s="43" t="s">
        <v>51</v>
      </c>
      <c r="L66" s="43">
        <v>0.5</v>
      </c>
      <c r="M66" s="43">
        <v>0</v>
      </c>
      <c r="N66" s="7">
        <v>0</v>
      </c>
      <c r="O66" s="43">
        <v>20</v>
      </c>
      <c r="P66" s="43" t="s">
        <v>51</v>
      </c>
      <c r="Q66" s="43">
        <v>0.5</v>
      </c>
      <c r="R66" s="13">
        <v>0</v>
      </c>
      <c r="S66" s="7">
        <f t="shared" si="17"/>
        <v>0</v>
      </c>
      <c r="T66" s="42">
        <v>23</v>
      </c>
      <c r="U66" s="42">
        <v>23</v>
      </c>
      <c r="V66" s="42">
        <v>0.25</v>
      </c>
      <c r="W66" s="13">
        <f>200*(T66+1-U66)*V66/T66</f>
        <v>2.1739130434782608</v>
      </c>
      <c r="X66" s="7">
        <f t="shared" si="18"/>
        <v>3</v>
      </c>
      <c r="Y66" s="42">
        <v>16</v>
      </c>
      <c r="Z66" s="6" t="s">
        <v>51</v>
      </c>
      <c r="AA66" s="42">
        <v>0.25</v>
      </c>
      <c r="AB66" s="13">
        <v>0</v>
      </c>
      <c r="AC66" s="7">
        <f t="shared" si="15"/>
        <v>0</v>
      </c>
      <c r="AD66" s="12">
        <v>23</v>
      </c>
      <c r="AE66" s="136" t="s">
        <v>51</v>
      </c>
      <c r="AF66" s="12">
        <v>1</v>
      </c>
      <c r="AG66" s="13">
        <v>0</v>
      </c>
      <c r="AH66" s="7">
        <f t="shared" si="12"/>
        <v>0</v>
      </c>
      <c r="AI66" s="39">
        <f>LARGE(CHOOSE({1,2,3,4,5}, N66,S66,X66,AC66,AH66),1)+LARGE(CHOOSE({1,2,3,4,5}, N66,S66,X66,AC66,AH66),2)+I66</f>
        <v>3</v>
      </c>
    </row>
    <row r="67" spans="1:35" ht="19.5" customHeight="1">
      <c r="A67" s="41">
        <v>64</v>
      </c>
      <c r="B67" s="20" t="s">
        <v>380</v>
      </c>
      <c r="C67" s="20" t="s">
        <v>397</v>
      </c>
      <c r="D67" s="20" t="s">
        <v>91</v>
      </c>
      <c r="E67" s="12">
        <v>36</v>
      </c>
      <c r="F67" s="12" t="s">
        <v>436</v>
      </c>
      <c r="G67" s="12">
        <v>1</v>
      </c>
      <c r="H67" s="13">
        <v>0</v>
      </c>
      <c r="I67" s="3">
        <f t="shared" si="16"/>
        <v>0</v>
      </c>
      <c r="J67" s="43">
        <v>23</v>
      </c>
      <c r="K67" s="43" t="s">
        <v>51</v>
      </c>
      <c r="L67" s="43">
        <v>0.5</v>
      </c>
      <c r="M67" s="43">
        <v>0</v>
      </c>
      <c r="N67" s="7">
        <v>0</v>
      </c>
      <c r="O67" s="43">
        <v>20</v>
      </c>
      <c r="P67" s="43" t="s">
        <v>51</v>
      </c>
      <c r="Q67" s="43">
        <v>0.5</v>
      </c>
      <c r="R67" s="13">
        <v>0</v>
      </c>
      <c r="S67" s="7">
        <f t="shared" si="17"/>
        <v>0</v>
      </c>
      <c r="T67" s="13">
        <v>23</v>
      </c>
      <c r="U67" s="13" t="s">
        <v>51</v>
      </c>
      <c r="V67" s="42">
        <v>0.25</v>
      </c>
      <c r="W67" s="13">
        <v>0</v>
      </c>
      <c r="X67" s="7">
        <f t="shared" si="18"/>
        <v>0</v>
      </c>
      <c r="Y67" s="12">
        <v>16</v>
      </c>
      <c r="Z67" s="2" t="s">
        <v>51</v>
      </c>
      <c r="AA67" s="42">
        <v>0.25</v>
      </c>
      <c r="AB67" s="12">
        <v>0</v>
      </c>
      <c r="AC67" s="7">
        <f t="shared" si="15"/>
        <v>0</v>
      </c>
      <c r="AD67" s="12">
        <v>23</v>
      </c>
      <c r="AE67" s="136" t="s">
        <v>51</v>
      </c>
      <c r="AF67" s="12">
        <v>1</v>
      </c>
      <c r="AG67" s="13">
        <v>0</v>
      </c>
      <c r="AH67" s="7">
        <f t="shared" si="12"/>
        <v>0</v>
      </c>
      <c r="AI67" s="39">
        <f>LARGE(CHOOSE({1,2,3,4,5}, N67,S67,X67,AC67,AH67),1)+LARGE(CHOOSE({1,2,3,4,5}, N67,S67,X67,AC67,AH67),2)+I67</f>
        <v>0</v>
      </c>
    </row>
    <row r="68" spans="1:35" ht="19.5" customHeight="1">
      <c r="A68" s="41">
        <v>65</v>
      </c>
      <c r="B68" s="20" t="s">
        <v>381</v>
      </c>
      <c r="C68" s="20" t="s">
        <v>398</v>
      </c>
      <c r="D68" s="20" t="s">
        <v>382</v>
      </c>
      <c r="E68" s="12">
        <v>36</v>
      </c>
      <c r="F68" s="12" t="s">
        <v>437</v>
      </c>
      <c r="G68" s="12">
        <v>1</v>
      </c>
      <c r="H68" s="13">
        <v>0</v>
      </c>
      <c r="I68" s="3">
        <f t="shared" si="16"/>
        <v>0</v>
      </c>
      <c r="J68" s="43">
        <v>23</v>
      </c>
      <c r="K68" s="43" t="s">
        <v>51</v>
      </c>
      <c r="L68" s="43">
        <v>0.5</v>
      </c>
      <c r="M68" s="43">
        <v>0</v>
      </c>
      <c r="N68" s="7">
        <v>0</v>
      </c>
      <c r="O68" s="43">
        <v>20</v>
      </c>
      <c r="P68" s="43" t="s">
        <v>51</v>
      </c>
      <c r="Q68" s="43">
        <v>0.5</v>
      </c>
      <c r="R68" s="13">
        <v>0</v>
      </c>
      <c r="S68" s="7">
        <f t="shared" si="17"/>
        <v>0</v>
      </c>
      <c r="T68" s="13">
        <v>23</v>
      </c>
      <c r="U68" s="13" t="s">
        <v>51</v>
      </c>
      <c r="V68" s="42">
        <v>0.25</v>
      </c>
      <c r="W68" s="13">
        <v>0</v>
      </c>
      <c r="X68" s="7">
        <f t="shared" si="18"/>
        <v>0</v>
      </c>
      <c r="Y68" s="12">
        <v>16</v>
      </c>
      <c r="Z68" s="2" t="s">
        <v>51</v>
      </c>
      <c r="AA68" s="42">
        <v>0.25</v>
      </c>
      <c r="AB68" s="12">
        <v>0</v>
      </c>
      <c r="AC68" s="7">
        <f t="shared" si="15"/>
        <v>0</v>
      </c>
      <c r="AD68" s="12">
        <v>23</v>
      </c>
      <c r="AE68" s="136" t="s">
        <v>51</v>
      </c>
      <c r="AF68" s="12">
        <v>1</v>
      </c>
      <c r="AG68" s="13">
        <v>0</v>
      </c>
      <c r="AH68" s="7">
        <f t="shared" ref="AH68:AH72" si="19">ROUNDUP(AG68,0)</f>
        <v>0</v>
      </c>
      <c r="AI68" s="39">
        <f>LARGE(CHOOSE({1,2,3,4,5}, N68,S68,X68,AC68,AH68),1)+LARGE(CHOOSE({1,2,3,4,5}, N68,S68,X68,AC68,AH68),2)+I68</f>
        <v>0</v>
      </c>
    </row>
    <row r="69" spans="1:35" ht="21.75" customHeight="1">
      <c r="A69" s="41">
        <v>66</v>
      </c>
      <c r="B69" s="20" t="s">
        <v>383</v>
      </c>
      <c r="C69" s="20" t="s">
        <v>399</v>
      </c>
      <c r="D69" s="20" t="s">
        <v>246</v>
      </c>
      <c r="E69" s="12">
        <v>36</v>
      </c>
      <c r="F69" s="12" t="s">
        <v>438</v>
      </c>
      <c r="G69" s="12">
        <v>1</v>
      </c>
      <c r="H69" s="13">
        <v>0</v>
      </c>
      <c r="I69" s="3">
        <f t="shared" si="16"/>
        <v>0</v>
      </c>
      <c r="J69" s="43">
        <v>23</v>
      </c>
      <c r="K69" s="43" t="s">
        <v>51</v>
      </c>
      <c r="L69" s="43">
        <v>0.5</v>
      </c>
      <c r="M69" s="43">
        <v>0</v>
      </c>
      <c r="N69" s="7">
        <v>0</v>
      </c>
      <c r="O69" s="43">
        <v>20</v>
      </c>
      <c r="P69" s="43" t="s">
        <v>51</v>
      </c>
      <c r="Q69" s="43">
        <v>0.5</v>
      </c>
      <c r="R69" s="13">
        <v>0</v>
      </c>
      <c r="S69" s="7">
        <f t="shared" si="17"/>
        <v>0</v>
      </c>
      <c r="T69" s="13">
        <v>23</v>
      </c>
      <c r="U69" s="13" t="s">
        <v>51</v>
      </c>
      <c r="V69" s="42">
        <v>0.25</v>
      </c>
      <c r="W69" s="13">
        <v>0</v>
      </c>
      <c r="X69" s="7">
        <f t="shared" si="18"/>
        <v>0</v>
      </c>
      <c r="Y69" s="12">
        <v>16</v>
      </c>
      <c r="Z69" s="2" t="s">
        <v>51</v>
      </c>
      <c r="AA69" s="42">
        <v>0.25</v>
      </c>
      <c r="AB69" s="12">
        <v>0</v>
      </c>
      <c r="AC69" s="7">
        <f t="shared" si="15"/>
        <v>0</v>
      </c>
      <c r="AD69" s="12">
        <v>23</v>
      </c>
      <c r="AE69" s="136" t="s">
        <v>51</v>
      </c>
      <c r="AF69" s="12">
        <v>1</v>
      </c>
      <c r="AG69" s="13">
        <v>0</v>
      </c>
      <c r="AH69" s="7">
        <f t="shared" si="19"/>
        <v>0</v>
      </c>
      <c r="AI69" s="39">
        <f>LARGE(CHOOSE({1,2,3,4,5}, N69,S69,X69,AC69,AH69),1)+LARGE(CHOOSE({1,2,3,4,5}, N69,S69,X69,AC69,AH69),2)+I69</f>
        <v>0</v>
      </c>
    </row>
    <row r="70" spans="1:35" ht="21.75" customHeight="1">
      <c r="A70" s="41">
        <v>67</v>
      </c>
      <c r="B70" s="20" t="s">
        <v>384</v>
      </c>
      <c r="C70" s="20" t="s">
        <v>400</v>
      </c>
      <c r="D70" s="20" t="s">
        <v>91</v>
      </c>
      <c r="E70" s="12">
        <v>36</v>
      </c>
      <c r="F70" s="12" t="s">
        <v>439</v>
      </c>
      <c r="G70" s="12">
        <v>1</v>
      </c>
      <c r="H70" s="13">
        <v>0</v>
      </c>
      <c r="I70" s="3">
        <f t="shared" si="16"/>
        <v>0</v>
      </c>
      <c r="J70" s="43">
        <v>23</v>
      </c>
      <c r="K70" s="43" t="s">
        <v>51</v>
      </c>
      <c r="L70" s="43">
        <v>0.5</v>
      </c>
      <c r="M70" s="43">
        <v>0</v>
      </c>
      <c r="N70" s="7">
        <v>0</v>
      </c>
      <c r="O70" s="43">
        <v>20</v>
      </c>
      <c r="P70" s="43" t="s">
        <v>51</v>
      </c>
      <c r="Q70" s="43">
        <v>0.5</v>
      </c>
      <c r="R70" s="13">
        <v>0</v>
      </c>
      <c r="S70" s="7">
        <f t="shared" si="17"/>
        <v>0</v>
      </c>
      <c r="T70" s="13">
        <v>23</v>
      </c>
      <c r="U70" s="13" t="s">
        <v>51</v>
      </c>
      <c r="V70" s="42">
        <v>0.25</v>
      </c>
      <c r="W70" s="13">
        <v>0</v>
      </c>
      <c r="X70" s="7">
        <f t="shared" si="18"/>
        <v>0</v>
      </c>
      <c r="Y70" s="12">
        <v>16</v>
      </c>
      <c r="Z70" s="2" t="s">
        <v>51</v>
      </c>
      <c r="AA70" s="42">
        <v>0.25</v>
      </c>
      <c r="AB70" s="12">
        <v>0</v>
      </c>
      <c r="AC70" s="7">
        <f t="shared" si="15"/>
        <v>0</v>
      </c>
      <c r="AD70" s="12">
        <v>23</v>
      </c>
      <c r="AE70" s="136" t="s">
        <v>51</v>
      </c>
      <c r="AF70" s="12">
        <v>1</v>
      </c>
      <c r="AG70" s="13">
        <v>0</v>
      </c>
      <c r="AH70" s="7">
        <f t="shared" si="19"/>
        <v>0</v>
      </c>
      <c r="AI70" s="39">
        <f>LARGE(CHOOSE({1,2,3,4,5}, N70,S70,X70,AC70,AH70),1)+LARGE(CHOOSE({1,2,3,4,5}, N70,S70,X70,AC70,AH70),2)+I70</f>
        <v>0</v>
      </c>
    </row>
    <row r="71" spans="1:35" ht="21.75" customHeight="1">
      <c r="A71" s="41">
        <v>68</v>
      </c>
      <c r="B71" s="20" t="s">
        <v>385</v>
      </c>
      <c r="C71" s="20" t="s">
        <v>401</v>
      </c>
      <c r="D71" s="20" t="s">
        <v>248</v>
      </c>
      <c r="E71" s="12">
        <v>36</v>
      </c>
      <c r="F71" s="12" t="s">
        <v>438</v>
      </c>
      <c r="G71" s="12">
        <v>1</v>
      </c>
      <c r="H71" s="13">
        <v>0</v>
      </c>
      <c r="I71" s="3">
        <f t="shared" si="16"/>
        <v>0</v>
      </c>
      <c r="J71" s="43">
        <v>23</v>
      </c>
      <c r="K71" s="43" t="s">
        <v>51</v>
      </c>
      <c r="L71" s="43">
        <v>0.5</v>
      </c>
      <c r="M71" s="43">
        <v>0</v>
      </c>
      <c r="N71" s="7">
        <v>0</v>
      </c>
      <c r="O71" s="43">
        <v>20</v>
      </c>
      <c r="P71" s="43" t="s">
        <v>51</v>
      </c>
      <c r="Q71" s="43">
        <v>0.5</v>
      </c>
      <c r="R71" s="13">
        <v>0</v>
      </c>
      <c r="S71" s="7">
        <f t="shared" si="17"/>
        <v>0</v>
      </c>
      <c r="T71" s="13">
        <v>23</v>
      </c>
      <c r="U71" s="13" t="s">
        <v>51</v>
      </c>
      <c r="V71" s="42">
        <v>0.25</v>
      </c>
      <c r="W71" s="13">
        <v>0</v>
      </c>
      <c r="X71" s="7">
        <f t="shared" si="18"/>
        <v>0</v>
      </c>
      <c r="Y71" s="12">
        <v>16</v>
      </c>
      <c r="Z71" s="2" t="s">
        <v>51</v>
      </c>
      <c r="AA71" s="42">
        <v>0.25</v>
      </c>
      <c r="AB71" s="12">
        <v>0</v>
      </c>
      <c r="AC71" s="7">
        <f t="shared" si="15"/>
        <v>0</v>
      </c>
      <c r="AD71" s="12">
        <v>23</v>
      </c>
      <c r="AE71" s="136" t="s">
        <v>51</v>
      </c>
      <c r="AF71" s="12">
        <v>1</v>
      </c>
      <c r="AG71" s="13">
        <v>0</v>
      </c>
      <c r="AH71" s="7">
        <f t="shared" si="19"/>
        <v>0</v>
      </c>
      <c r="AI71" s="39">
        <f>LARGE(CHOOSE({1,2,3,4,5}, N71,S71,X71,AC71,AH71),1)+LARGE(CHOOSE({1,2,3,4,5}, N71,S71,X71,AC71,AH71),2)+I71</f>
        <v>0</v>
      </c>
    </row>
    <row r="72" spans="1:35" ht="21.75" customHeight="1">
      <c r="A72" s="41">
        <v>69</v>
      </c>
      <c r="B72" s="20" t="s">
        <v>386</v>
      </c>
      <c r="C72" s="20" t="s">
        <v>402</v>
      </c>
      <c r="D72" s="20" t="s">
        <v>248</v>
      </c>
      <c r="E72" s="12">
        <v>36</v>
      </c>
      <c r="F72" s="12" t="s">
        <v>440</v>
      </c>
      <c r="G72" s="12">
        <v>1</v>
      </c>
      <c r="H72" s="13">
        <v>0</v>
      </c>
      <c r="I72" s="3">
        <f t="shared" si="16"/>
        <v>0</v>
      </c>
      <c r="J72" s="43">
        <v>23</v>
      </c>
      <c r="K72" s="43" t="s">
        <v>51</v>
      </c>
      <c r="L72" s="43">
        <v>0.5</v>
      </c>
      <c r="M72" s="43">
        <v>0</v>
      </c>
      <c r="N72" s="7">
        <v>0</v>
      </c>
      <c r="O72" s="43">
        <v>20</v>
      </c>
      <c r="P72" s="43" t="s">
        <v>51</v>
      </c>
      <c r="Q72" s="43">
        <v>0.5</v>
      </c>
      <c r="R72" s="13">
        <v>0</v>
      </c>
      <c r="S72" s="7">
        <f t="shared" si="17"/>
        <v>0</v>
      </c>
      <c r="T72" s="13">
        <v>23</v>
      </c>
      <c r="U72" s="13" t="s">
        <v>51</v>
      </c>
      <c r="V72" s="42">
        <v>0.25</v>
      </c>
      <c r="W72" s="13">
        <v>0</v>
      </c>
      <c r="X72" s="7">
        <f t="shared" si="18"/>
        <v>0</v>
      </c>
      <c r="Y72" s="12">
        <v>16</v>
      </c>
      <c r="Z72" s="2" t="s">
        <v>51</v>
      </c>
      <c r="AA72" s="42">
        <v>0.25</v>
      </c>
      <c r="AB72" s="12">
        <v>0</v>
      </c>
      <c r="AC72" s="7">
        <f t="shared" si="15"/>
        <v>0</v>
      </c>
      <c r="AD72" s="12">
        <v>23</v>
      </c>
      <c r="AE72" s="136" t="s">
        <v>51</v>
      </c>
      <c r="AF72" s="12">
        <v>1</v>
      </c>
      <c r="AG72" s="13">
        <v>0</v>
      </c>
      <c r="AH72" s="7">
        <f t="shared" si="19"/>
        <v>0</v>
      </c>
      <c r="AI72" s="39">
        <f>LARGE(CHOOSE({1,2,3,4,5}, N72,S72,X72,AC72,AH72),1)+LARGE(CHOOSE({1,2,3,4,5}, N72,S72,X72,AC72,AH72),2)+I72</f>
        <v>0</v>
      </c>
    </row>
  </sheetData>
  <autoFilter ref="A3:AI72">
    <sortState ref="A5:AI78">
      <sortCondition descending="1" ref="AI3:AI78"/>
    </sortState>
  </autoFilter>
  <sortState ref="A5:A65">
    <sortCondition ref="A5:A65"/>
  </sortState>
  <mergeCells count="12">
    <mergeCell ref="A1:AI1"/>
    <mergeCell ref="D2:D3"/>
    <mergeCell ref="C2:C3"/>
    <mergeCell ref="B2:B3"/>
    <mergeCell ref="A2:A3"/>
    <mergeCell ref="E2:I2"/>
    <mergeCell ref="O2:S2"/>
    <mergeCell ref="T2:X2"/>
    <mergeCell ref="Y2:AC2"/>
    <mergeCell ref="AI2:AI3"/>
    <mergeCell ref="J2:N2"/>
    <mergeCell ref="AD2:AH2"/>
  </mergeCells>
  <pageMargins left="0.70866141732283505" right="0.70866141732283505" top="0.74803149606299202" bottom="0.74803149606299202" header="0.31496062992126" footer="0.31496062992126"/>
  <pageSetup paperSize="9" scale="50" fitToHeight="2" orientation="landscape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AI21"/>
  <sheetViews>
    <sheetView view="pageBreakPreview" zoomScale="85" zoomScaleNormal="100" zoomScaleSheetLayoutView="85" workbookViewId="0">
      <pane xSplit="3" ySplit="3" topLeftCell="K12" activePane="bottomRight" state="frozen"/>
      <selection pane="topRight" activeCell="D1" sqref="D1"/>
      <selection pane="bottomLeft" activeCell="A4" sqref="A4"/>
      <selection pane="bottomRight" activeCell="T38" sqref="T38"/>
    </sheetView>
  </sheetViews>
  <sheetFormatPr defaultRowHeight="15"/>
  <cols>
    <col min="1" max="1" width="5.42578125" style="17" customWidth="1"/>
    <col min="2" max="2" width="21.7109375" style="16" bestFit="1" customWidth="1"/>
    <col min="3" max="3" width="12.42578125" style="16" customWidth="1"/>
    <col min="4" max="4" width="21.7109375" style="16" customWidth="1"/>
    <col min="5" max="5" width="13.140625" style="17" customWidth="1"/>
    <col min="6" max="6" width="13.140625" style="30" customWidth="1"/>
    <col min="7" max="7" width="13.140625" style="17" customWidth="1"/>
    <col min="8" max="8" width="10.140625" style="17" customWidth="1"/>
    <col min="9" max="14" width="10.140625" style="58" customWidth="1"/>
    <col min="15" max="18" width="10.140625" style="27" customWidth="1"/>
    <col min="19" max="19" width="10.140625" style="58" customWidth="1"/>
    <col min="20" max="20" width="10.42578125" style="17" customWidth="1"/>
    <col min="21" max="21" width="9.140625" style="17" customWidth="1"/>
    <col min="22" max="22" width="10.28515625" style="17" customWidth="1"/>
    <col min="23" max="23" width="14.140625" style="145" customWidth="1"/>
    <col min="24" max="24" width="10.140625" style="17" customWidth="1"/>
    <col min="25" max="25" width="8" style="17" customWidth="1"/>
    <col min="26" max="27" width="10.140625" style="17" customWidth="1"/>
    <col min="28" max="28" width="7.140625" style="17" customWidth="1"/>
    <col min="29" max="29" width="10.140625" style="17" customWidth="1"/>
    <col min="30" max="30" width="12" style="28" customWidth="1"/>
    <col min="31" max="31" width="13.28515625" style="28" customWidth="1"/>
    <col min="32" max="32" width="10.140625" style="28" customWidth="1"/>
    <col min="33" max="33" width="8.7109375" style="28" customWidth="1"/>
    <col min="34" max="34" width="8.42578125" style="17" customWidth="1"/>
    <col min="35" max="35" width="12.5703125" style="32" customWidth="1"/>
    <col min="36" max="16384" width="9.140625" style="16"/>
  </cols>
  <sheetData>
    <row r="1" spans="1:35" ht="21">
      <c r="A1" s="202" t="s">
        <v>443</v>
      </c>
      <c r="B1" s="202"/>
      <c r="C1" s="202"/>
      <c r="D1" s="202"/>
      <c r="E1" s="202"/>
      <c r="F1" s="202"/>
      <c r="G1" s="202"/>
      <c r="H1" s="202"/>
      <c r="I1" s="202"/>
      <c r="J1" s="202"/>
      <c r="K1" s="202"/>
      <c r="L1" s="202"/>
      <c r="M1" s="202"/>
      <c r="N1" s="202"/>
      <c r="O1" s="202"/>
      <c r="P1" s="202"/>
      <c r="Q1" s="202"/>
      <c r="R1" s="202"/>
      <c r="S1" s="202"/>
      <c r="T1" s="202"/>
      <c r="U1" s="202"/>
      <c r="V1" s="202"/>
      <c r="W1" s="202"/>
      <c r="X1" s="202"/>
      <c r="Y1" s="202"/>
      <c r="Z1" s="202"/>
      <c r="AA1" s="202"/>
      <c r="AB1" s="202"/>
      <c r="AC1" s="202"/>
      <c r="AD1" s="202"/>
      <c r="AE1" s="202"/>
      <c r="AF1" s="202"/>
      <c r="AG1" s="202"/>
      <c r="AH1" s="202"/>
    </row>
    <row r="2" spans="1:35" s="66" customFormat="1" ht="65.25" customHeight="1">
      <c r="A2" s="203" t="s">
        <v>1</v>
      </c>
      <c r="B2" s="203" t="s">
        <v>2</v>
      </c>
      <c r="C2" s="203" t="s">
        <v>7</v>
      </c>
      <c r="D2" s="203" t="s">
        <v>85</v>
      </c>
      <c r="E2" s="204" t="s">
        <v>370</v>
      </c>
      <c r="F2" s="204"/>
      <c r="G2" s="204"/>
      <c r="H2" s="204"/>
      <c r="I2" s="204"/>
      <c r="J2" s="204" t="s">
        <v>333</v>
      </c>
      <c r="K2" s="204"/>
      <c r="L2" s="204"/>
      <c r="M2" s="204"/>
      <c r="N2" s="204"/>
      <c r="O2" s="204" t="s">
        <v>305</v>
      </c>
      <c r="P2" s="204"/>
      <c r="Q2" s="204"/>
      <c r="R2" s="204"/>
      <c r="S2" s="204"/>
      <c r="T2" s="205" t="s">
        <v>207</v>
      </c>
      <c r="U2" s="206"/>
      <c r="V2" s="206"/>
      <c r="W2" s="206"/>
      <c r="X2" s="207"/>
      <c r="Y2" s="205" t="s">
        <v>200</v>
      </c>
      <c r="Z2" s="206"/>
      <c r="AA2" s="206"/>
      <c r="AB2" s="206"/>
      <c r="AC2" s="206"/>
      <c r="AD2" s="205" t="s">
        <v>360</v>
      </c>
      <c r="AE2" s="206"/>
      <c r="AF2" s="206"/>
      <c r="AG2" s="206"/>
      <c r="AH2" s="206"/>
      <c r="AI2" s="201" t="s">
        <v>337</v>
      </c>
    </row>
    <row r="3" spans="1:35" ht="108.75" customHeight="1">
      <c r="A3" s="203"/>
      <c r="B3" s="203"/>
      <c r="C3" s="203"/>
      <c r="D3" s="203"/>
      <c r="E3" s="49" t="s">
        <v>203</v>
      </c>
      <c r="F3" s="113" t="s">
        <v>204</v>
      </c>
      <c r="G3" s="49" t="s">
        <v>205</v>
      </c>
      <c r="H3" s="50" t="s">
        <v>142</v>
      </c>
      <c r="I3" s="67" t="s">
        <v>216</v>
      </c>
      <c r="J3" s="49" t="s">
        <v>203</v>
      </c>
      <c r="K3" s="49" t="s">
        <v>204</v>
      </c>
      <c r="L3" s="49" t="s">
        <v>205</v>
      </c>
      <c r="M3" s="50" t="s">
        <v>142</v>
      </c>
      <c r="N3" s="67" t="s">
        <v>216</v>
      </c>
      <c r="O3" s="49" t="s">
        <v>203</v>
      </c>
      <c r="P3" s="49" t="s">
        <v>204</v>
      </c>
      <c r="Q3" s="49" t="s">
        <v>205</v>
      </c>
      <c r="R3" s="50" t="s">
        <v>142</v>
      </c>
      <c r="S3" s="67" t="s">
        <v>216</v>
      </c>
      <c r="T3" s="49" t="s">
        <v>203</v>
      </c>
      <c r="U3" s="49" t="s">
        <v>204</v>
      </c>
      <c r="V3" s="49" t="s">
        <v>205</v>
      </c>
      <c r="W3" s="142" t="s">
        <v>142</v>
      </c>
      <c r="X3" s="67" t="s">
        <v>216</v>
      </c>
      <c r="Y3" s="49" t="s">
        <v>203</v>
      </c>
      <c r="Z3" s="49" t="s">
        <v>204</v>
      </c>
      <c r="AA3" s="49" t="s">
        <v>205</v>
      </c>
      <c r="AB3" s="50" t="s">
        <v>142</v>
      </c>
      <c r="AC3" s="67" t="s">
        <v>216</v>
      </c>
      <c r="AD3" s="49" t="s">
        <v>203</v>
      </c>
      <c r="AE3" s="49" t="s">
        <v>204</v>
      </c>
      <c r="AF3" s="49" t="s">
        <v>205</v>
      </c>
      <c r="AG3" s="50" t="s">
        <v>142</v>
      </c>
      <c r="AH3" s="67" t="s">
        <v>216</v>
      </c>
      <c r="AI3" s="201"/>
    </row>
    <row r="4" spans="1:35" ht="36.75" customHeight="1">
      <c r="A4" s="80">
        <v>1</v>
      </c>
      <c r="B4" s="68" t="s">
        <v>60</v>
      </c>
      <c r="C4" s="68" t="s">
        <v>67</v>
      </c>
      <c r="D4" s="68" t="s">
        <v>89</v>
      </c>
      <c r="E4" s="114">
        <v>3</v>
      </c>
      <c r="F4" s="114" t="s">
        <v>412</v>
      </c>
      <c r="G4" s="114">
        <v>1</v>
      </c>
      <c r="H4" s="13">
        <v>200</v>
      </c>
      <c r="I4" s="34">
        <f t="shared" ref="I4:I21" si="0">ROUNDUP(H4,0)</f>
        <v>200</v>
      </c>
      <c r="J4" s="59">
        <v>3</v>
      </c>
      <c r="K4" s="59">
        <v>1</v>
      </c>
      <c r="L4" s="59">
        <v>0.5</v>
      </c>
      <c r="M4" s="13">
        <f>200*(J4+1-K4)*L4/J4</f>
        <v>100</v>
      </c>
      <c r="N4" s="34">
        <f>ROUNDUP(M4,0)</f>
        <v>100</v>
      </c>
      <c r="O4" s="60">
        <v>5</v>
      </c>
      <c r="P4" s="59">
        <v>1</v>
      </c>
      <c r="Q4" s="59">
        <v>0.5</v>
      </c>
      <c r="R4" s="13">
        <f>200*(O4+1-P4)*Q4/O4</f>
        <v>100</v>
      </c>
      <c r="S4" s="34">
        <f t="shared" ref="S4:S21" si="1">ROUNDUP(R4,0)</f>
        <v>100</v>
      </c>
      <c r="T4" s="39">
        <v>6</v>
      </c>
      <c r="U4" s="39">
        <v>1</v>
      </c>
      <c r="V4" s="39">
        <v>0.25</v>
      </c>
      <c r="W4" s="143">
        <f>200*(T4+1-U4)*V4/T4</f>
        <v>50</v>
      </c>
      <c r="X4" s="34">
        <f t="shared" ref="X4:X21" si="2">ROUNDUP(W4,0)</f>
        <v>50</v>
      </c>
      <c r="Y4" s="107">
        <v>10</v>
      </c>
      <c r="Z4" s="115">
        <v>1</v>
      </c>
      <c r="AA4" s="107">
        <v>0.25</v>
      </c>
      <c r="AB4" s="13">
        <f t="shared" ref="AB4:AB11" si="3">200*(Y4+1-Z4)*AA4/Y4</f>
        <v>50</v>
      </c>
      <c r="AC4" s="34">
        <f t="shared" ref="AC4:AC21" si="4">ROUNDUP(AB4,0)</f>
        <v>50</v>
      </c>
      <c r="AD4" s="4">
        <v>4</v>
      </c>
      <c r="AE4" s="128" t="s">
        <v>429</v>
      </c>
      <c r="AF4" s="4">
        <v>1</v>
      </c>
      <c r="AG4" s="13">
        <v>200</v>
      </c>
      <c r="AH4" s="34">
        <f t="shared" ref="AH4:AH21" si="5">ROUNDUP(AG4,0)</f>
        <v>200</v>
      </c>
      <c r="AI4" s="39">
        <f>LARGE(CHOOSE({1,2,3,4,5}, N4,S4,X4,AC4,AH4),1)+LARGE(CHOOSE({1,2,3,4,5}, N4,S4,X4,AC4,AH4),2)+I4</f>
        <v>500</v>
      </c>
    </row>
    <row r="5" spans="1:35" ht="36.75" customHeight="1">
      <c r="A5" s="80">
        <v>2</v>
      </c>
      <c r="B5" s="116" t="s">
        <v>114</v>
      </c>
      <c r="C5" s="116" t="s">
        <v>118</v>
      </c>
      <c r="D5" s="116" t="s">
        <v>92</v>
      </c>
      <c r="E5" s="114">
        <v>3</v>
      </c>
      <c r="F5" s="39">
        <v>1</v>
      </c>
      <c r="G5" s="114">
        <v>1</v>
      </c>
      <c r="H5" s="13">
        <f>200*(E5+1-F5)*G5/E5</f>
        <v>200</v>
      </c>
      <c r="I5" s="34">
        <f t="shared" si="0"/>
        <v>200</v>
      </c>
      <c r="J5" s="59">
        <v>3</v>
      </c>
      <c r="K5" s="59">
        <v>2</v>
      </c>
      <c r="L5" s="59">
        <v>0.5</v>
      </c>
      <c r="M5" s="13">
        <f>200*(J5+1-K5)*L5/J5</f>
        <v>66.666666666666671</v>
      </c>
      <c r="N5" s="34">
        <f>ROUNDUP(M5,0)</f>
        <v>67</v>
      </c>
      <c r="O5" s="60">
        <v>5</v>
      </c>
      <c r="P5" s="13">
        <v>2</v>
      </c>
      <c r="Q5" s="59">
        <v>0.5</v>
      </c>
      <c r="R5" s="13">
        <f>200*(O5+1-P5)*Q5/O5</f>
        <v>80</v>
      </c>
      <c r="S5" s="34">
        <f t="shared" si="1"/>
        <v>80</v>
      </c>
      <c r="T5" s="39">
        <v>6</v>
      </c>
      <c r="U5" s="39">
        <v>2</v>
      </c>
      <c r="V5" s="39">
        <v>0.25</v>
      </c>
      <c r="W5" s="143">
        <f>200*(T5+1-U5)*V5/T5</f>
        <v>41.666666666666664</v>
      </c>
      <c r="X5" s="34">
        <f t="shared" si="2"/>
        <v>42</v>
      </c>
      <c r="Y5" s="107">
        <v>10</v>
      </c>
      <c r="Z5" s="115">
        <v>4</v>
      </c>
      <c r="AA5" s="107">
        <v>0.25</v>
      </c>
      <c r="AB5" s="13">
        <f t="shared" si="3"/>
        <v>35</v>
      </c>
      <c r="AC5" s="34">
        <f t="shared" si="4"/>
        <v>35</v>
      </c>
      <c r="AD5" s="4">
        <v>4</v>
      </c>
      <c r="AE5" s="4">
        <v>1</v>
      </c>
      <c r="AF5" s="4">
        <v>1</v>
      </c>
      <c r="AG5" s="13">
        <f>200*(AD5+1-AE5)*AF5/AD5</f>
        <v>200</v>
      </c>
      <c r="AH5" s="34">
        <f t="shared" si="5"/>
        <v>200</v>
      </c>
      <c r="AI5" s="39">
        <f>LARGE(CHOOSE({1,2,3,4,5}, N5,S5,X5,AC5,AH5),1)+LARGE(CHOOSE({1,2,3,4,5}, N5,S5,X5,AC5,AH5),2)+I5</f>
        <v>480</v>
      </c>
    </row>
    <row r="6" spans="1:35" ht="36.75" customHeight="1">
      <c r="A6" s="80">
        <v>3</v>
      </c>
      <c r="B6" s="116" t="s">
        <v>55</v>
      </c>
      <c r="C6" s="116" t="s">
        <v>63</v>
      </c>
      <c r="D6" s="116" t="s">
        <v>92</v>
      </c>
      <c r="E6" s="114">
        <v>3</v>
      </c>
      <c r="F6" s="39" t="s">
        <v>51</v>
      </c>
      <c r="G6" s="114">
        <v>1</v>
      </c>
      <c r="H6" s="13">
        <v>0</v>
      </c>
      <c r="I6" s="34">
        <f t="shared" si="0"/>
        <v>0</v>
      </c>
      <c r="J6" s="59">
        <v>3</v>
      </c>
      <c r="K6" s="13" t="s">
        <v>51</v>
      </c>
      <c r="L6" s="59">
        <v>0.5</v>
      </c>
      <c r="M6" s="13">
        <v>0</v>
      </c>
      <c r="N6" s="3">
        <v>0</v>
      </c>
      <c r="O6" s="60">
        <v>5</v>
      </c>
      <c r="P6" s="13" t="s">
        <v>51</v>
      </c>
      <c r="Q6" s="59">
        <v>0.5</v>
      </c>
      <c r="R6" s="13">
        <v>0</v>
      </c>
      <c r="S6" s="34">
        <f t="shared" si="1"/>
        <v>0</v>
      </c>
      <c r="T6" s="39">
        <v>6</v>
      </c>
      <c r="U6" s="39">
        <v>6</v>
      </c>
      <c r="V6" s="39">
        <v>0.25</v>
      </c>
      <c r="W6" s="143">
        <f>200*(T6+1-U6)*V6/T6</f>
        <v>8.3333333333333339</v>
      </c>
      <c r="X6" s="34">
        <f t="shared" si="2"/>
        <v>9</v>
      </c>
      <c r="Y6" s="107">
        <v>10</v>
      </c>
      <c r="Z6" s="39">
        <v>5</v>
      </c>
      <c r="AA6" s="107">
        <v>0.25</v>
      </c>
      <c r="AB6" s="13">
        <f t="shared" si="3"/>
        <v>30</v>
      </c>
      <c r="AC6" s="34">
        <f t="shared" si="4"/>
        <v>30</v>
      </c>
      <c r="AD6" s="4">
        <v>4</v>
      </c>
      <c r="AE6" s="4">
        <v>2</v>
      </c>
      <c r="AF6" s="4">
        <v>1</v>
      </c>
      <c r="AG6" s="13">
        <f>200*(AD6+1-AE6)*AF6/AD6</f>
        <v>150</v>
      </c>
      <c r="AH6" s="34">
        <f t="shared" si="5"/>
        <v>150</v>
      </c>
      <c r="AI6" s="39">
        <f>LARGE(CHOOSE({1,2,3,4,5}, N6,S6,X6,AC6,AH6),1)+LARGE(CHOOSE({1,2,3,4,5}, N6,S6,X6,AC6,AH6),2)+I6</f>
        <v>180</v>
      </c>
    </row>
    <row r="7" spans="1:35" ht="36.75" customHeight="1">
      <c r="A7" s="80">
        <v>4</v>
      </c>
      <c r="B7" s="116" t="s">
        <v>54</v>
      </c>
      <c r="C7" s="116" t="s">
        <v>62</v>
      </c>
      <c r="D7" s="116" t="s">
        <v>91</v>
      </c>
      <c r="E7" s="114">
        <v>3</v>
      </c>
      <c r="F7" s="39">
        <v>2</v>
      </c>
      <c r="G7" s="114">
        <v>1</v>
      </c>
      <c r="H7" s="13">
        <f>200*(E7+1-F7)*G7/E7</f>
        <v>133.33333333333334</v>
      </c>
      <c r="I7" s="34">
        <f t="shared" si="0"/>
        <v>134</v>
      </c>
      <c r="J7" s="59">
        <v>3</v>
      </c>
      <c r="K7" s="59" t="s">
        <v>51</v>
      </c>
      <c r="L7" s="59">
        <v>0.5</v>
      </c>
      <c r="M7" s="59">
        <v>0</v>
      </c>
      <c r="N7" s="34">
        <v>0</v>
      </c>
      <c r="O7" s="60">
        <v>5</v>
      </c>
      <c r="P7" s="13" t="s">
        <v>51</v>
      </c>
      <c r="Q7" s="59">
        <v>0.5</v>
      </c>
      <c r="R7" s="13">
        <v>0</v>
      </c>
      <c r="S7" s="34">
        <f t="shared" si="1"/>
        <v>0</v>
      </c>
      <c r="T7" s="39">
        <v>6</v>
      </c>
      <c r="U7" s="39" t="s">
        <v>51</v>
      </c>
      <c r="V7" s="39">
        <v>0.25</v>
      </c>
      <c r="W7" s="143">
        <v>0</v>
      </c>
      <c r="X7" s="34">
        <f t="shared" si="2"/>
        <v>0</v>
      </c>
      <c r="Y7" s="107">
        <v>10</v>
      </c>
      <c r="Z7" s="115">
        <v>5</v>
      </c>
      <c r="AA7" s="107">
        <v>0.25</v>
      </c>
      <c r="AB7" s="13">
        <f t="shared" si="3"/>
        <v>30</v>
      </c>
      <c r="AC7" s="34">
        <f t="shared" si="4"/>
        <v>30</v>
      </c>
      <c r="AD7" s="4">
        <v>4</v>
      </c>
      <c r="AE7" s="127" t="s">
        <v>51</v>
      </c>
      <c r="AF7" s="4">
        <v>1</v>
      </c>
      <c r="AG7" s="13">
        <v>0</v>
      </c>
      <c r="AH7" s="34">
        <f t="shared" si="5"/>
        <v>0</v>
      </c>
      <c r="AI7" s="39">
        <f>LARGE(CHOOSE({1,2,3,4,5}, N7,S7,X7,AC7,AH7),1)+LARGE(CHOOSE({1,2,3,4,5}, N7,S7,X7,AC7,AH7),2)+I7</f>
        <v>164</v>
      </c>
    </row>
    <row r="8" spans="1:35" ht="36.75" customHeight="1">
      <c r="A8" s="80">
        <v>5</v>
      </c>
      <c r="B8" s="68" t="s">
        <v>47</v>
      </c>
      <c r="C8" s="68" t="s">
        <v>64</v>
      </c>
      <c r="D8" s="68" t="s">
        <v>88</v>
      </c>
      <c r="E8" s="114">
        <v>3</v>
      </c>
      <c r="F8" s="39" t="s">
        <v>51</v>
      </c>
      <c r="G8" s="114">
        <v>1</v>
      </c>
      <c r="H8" s="13">
        <v>0</v>
      </c>
      <c r="I8" s="34">
        <f t="shared" si="0"/>
        <v>0</v>
      </c>
      <c r="J8" s="59">
        <v>3</v>
      </c>
      <c r="K8" s="59" t="s">
        <v>51</v>
      </c>
      <c r="L8" s="59">
        <v>0.5</v>
      </c>
      <c r="M8" s="59">
        <v>0</v>
      </c>
      <c r="N8" s="34">
        <v>0</v>
      </c>
      <c r="O8" s="60">
        <v>5</v>
      </c>
      <c r="P8" s="13" t="s">
        <v>51</v>
      </c>
      <c r="Q8" s="59">
        <v>0.5</v>
      </c>
      <c r="R8" s="13">
        <v>0</v>
      </c>
      <c r="S8" s="34">
        <f t="shared" si="1"/>
        <v>0</v>
      </c>
      <c r="T8" s="39">
        <v>6</v>
      </c>
      <c r="U8" s="39" t="s">
        <v>51</v>
      </c>
      <c r="V8" s="39">
        <v>0.25</v>
      </c>
      <c r="W8" s="143">
        <v>0</v>
      </c>
      <c r="X8" s="34">
        <f t="shared" si="2"/>
        <v>0</v>
      </c>
      <c r="Y8" s="107">
        <v>10</v>
      </c>
      <c r="Z8" s="39">
        <v>2</v>
      </c>
      <c r="AA8" s="107">
        <v>0.25</v>
      </c>
      <c r="AB8" s="13">
        <f t="shared" si="3"/>
        <v>45</v>
      </c>
      <c r="AC8" s="34">
        <f t="shared" si="4"/>
        <v>45</v>
      </c>
      <c r="AD8" s="4">
        <v>4</v>
      </c>
      <c r="AE8" s="4">
        <v>3</v>
      </c>
      <c r="AF8" s="4">
        <v>1</v>
      </c>
      <c r="AG8" s="13">
        <f>200*(AD8+1-AE8)*AF8/AD8</f>
        <v>100</v>
      </c>
      <c r="AH8" s="34">
        <f t="shared" si="5"/>
        <v>100</v>
      </c>
      <c r="AI8" s="39">
        <f>LARGE(CHOOSE({1,2,3,4,5}, N8,S8,X8,AC8,AH8),1)+LARGE(CHOOSE({1,2,3,4,5}, N8,S8,X8,AC8,AH8),2)+I8</f>
        <v>145</v>
      </c>
    </row>
    <row r="9" spans="1:35" ht="36.75" customHeight="1">
      <c r="A9" s="80">
        <v>6</v>
      </c>
      <c r="B9" s="68" t="s">
        <v>97</v>
      </c>
      <c r="C9" s="68" t="s">
        <v>65</v>
      </c>
      <c r="D9" s="68" t="s">
        <v>88</v>
      </c>
      <c r="E9" s="114">
        <v>3</v>
      </c>
      <c r="F9" s="39" t="s">
        <v>51</v>
      </c>
      <c r="G9" s="114">
        <v>1</v>
      </c>
      <c r="H9" s="13">
        <v>0</v>
      </c>
      <c r="I9" s="34">
        <f t="shared" si="0"/>
        <v>0</v>
      </c>
      <c r="J9" s="59">
        <v>3</v>
      </c>
      <c r="K9" s="59">
        <v>3</v>
      </c>
      <c r="L9" s="59">
        <v>0.5</v>
      </c>
      <c r="M9" s="13">
        <f>200*(J9+1-K9)*L9/J9</f>
        <v>33.333333333333336</v>
      </c>
      <c r="N9" s="34">
        <f>ROUNDUP(M9,0)</f>
        <v>34</v>
      </c>
      <c r="O9" s="60">
        <v>5</v>
      </c>
      <c r="P9" s="13">
        <v>3</v>
      </c>
      <c r="Q9" s="59">
        <v>0.5</v>
      </c>
      <c r="R9" s="13">
        <f>200*(O9+1-P9)*Q9/O9</f>
        <v>60</v>
      </c>
      <c r="S9" s="34">
        <f t="shared" si="1"/>
        <v>60</v>
      </c>
      <c r="T9" s="39">
        <v>6</v>
      </c>
      <c r="U9" s="39" t="s">
        <v>51</v>
      </c>
      <c r="V9" s="39">
        <v>0.25</v>
      </c>
      <c r="W9" s="143">
        <v>0</v>
      </c>
      <c r="X9" s="34">
        <f t="shared" si="2"/>
        <v>0</v>
      </c>
      <c r="Y9" s="107">
        <v>10</v>
      </c>
      <c r="Z9" s="39">
        <v>4</v>
      </c>
      <c r="AA9" s="107">
        <v>0.25</v>
      </c>
      <c r="AB9" s="13">
        <f t="shared" si="3"/>
        <v>35</v>
      </c>
      <c r="AC9" s="34">
        <f t="shared" si="4"/>
        <v>35</v>
      </c>
      <c r="AD9" s="4">
        <v>4</v>
      </c>
      <c r="AE9" s="127" t="s">
        <v>51</v>
      </c>
      <c r="AF9" s="4">
        <v>1</v>
      </c>
      <c r="AG9" s="13">
        <v>0</v>
      </c>
      <c r="AH9" s="34">
        <f t="shared" si="5"/>
        <v>0</v>
      </c>
      <c r="AI9" s="39">
        <f>LARGE(CHOOSE({1,2,3,4,5}, N9,S9,X9,AC9,AH9),1)+LARGE(CHOOSE({1,2,3,4,5}, N9,S9,X9,AC9,AH9),2)+I9</f>
        <v>95</v>
      </c>
    </row>
    <row r="10" spans="1:35" ht="36.75" customHeight="1">
      <c r="A10" s="80">
        <v>7</v>
      </c>
      <c r="B10" s="116" t="s">
        <v>183</v>
      </c>
      <c r="C10" s="116" t="s">
        <v>184</v>
      </c>
      <c r="D10" s="116" t="s">
        <v>88</v>
      </c>
      <c r="E10" s="114">
        <v>3</v>
      </c>
      <c r="F10" s="39" t="s">
        <v>51</v>
      </c>
      <c r="G10" s="114">
        <v>1</v>
      </c>
      <c r="H10" s="13">
        <v>0</v>
      </c>
      <c r="I10" s="34">
        <f t="shared" si="0"/>
        <v>0</v>
      </c>
      <c r="J10" s="59">
        <v>3</v>
      </c>
      <c r="K10" s="13" t="s">
        <v>51</v>
      </c>
      <c r="L10" s="59">
        <v>0.5</v>
      </c>
      <c r="M10" s="13">
        <v>0</v>
      </c>
      <c r="N10" s="3">
        <v>0</v>
      </c>
      <c r="O10" s="60">
        <v>5</v>
      </c>
      <c r="P10" s="13" t="s">
        <v>51</v>
      </c>
      <c r="Q10" s="59">
        <v>0.5</v>
      </c>
      <c r="R10" s="13">
        <v>0</v>
      </c>
      <c r="S10" s="34">
        <f t="shared" si="1"/>
        <v>0</v>
      </c>
      <c r="T10" s="39">
        <v>6</v>
      </c>
      <c r="U10" s="39" t="s">
        <v>51</v>
      </c>
      <c r="V10" s="39">
        <v>0.25</v>
      </c>
      <c r="W10" s="143">
        <v>0</v>
      </c>
      <c r="X10" s="34">
        <f t="shared" si="2"/>
        <v>0</v>
      </c>
      <c r="Y10" s="107">
        <v>10</v>
      </c>
      <c r="Z10" s="39">
        <v>6</v>
      </c>
      <c r="AA10" s="107">
        <v>0.25</v>
      </c>
      <c r="AB10" s="13">
        <f t="shared" si="3"/>
        <v>25</v>
      </c>
      <c r="AC10" s="34">
        <f t="shared" si="4"/>
        <v>25</v>
      </c>
      <c r="AD10" s="4">
        <v>4</v>
      </c>
      <c r="AE10" s="127" t="s">
        <v>361</v>
      </c>
      <c r="AF10" s="4">
        <v>1</v>
      </c>
      <c r="AG10" s="13">
        <f>200*(AD10+1-AE10)*AF10/AD10</f>
        <v>50</v>
      </c>
      <c r="AH10" s="34">
        <f t="shared" si="5"/>
        <v>50</v>
      </c>
      <c r="AI10" s="39">
        <f>LARGE(CHOOSE({1,2,3,4,5}, N10,S10,X10,AC10,AH10),1)+LARGE(CHOOSE({1,2,3,4,5}, N10,S10,X10,AC10,AH10),2)+I10</f>
        <v>75</v>
      </c>
    </row>
    <row r="11" spans="1:35" ht="36.75" customHeight="1">
      <c r="A11" s="80">
        <v>8</v>
      </c>
      <c r="B11" s="116" t="s">
        <v>116</v>
      </c>
      <c r="C11" s="116" t="s">
        <v>120</v>
      </c>
      <c r="D11" s="116" t="s">
        <v>86</v>
      </c>
      <c r="E11" s="114">
        <v>3</v>
      </c>
      <c r="F11" s="39" t="s">
        <v>51</v>
      </c>
      <c r="G11" s="114">
        <v>1</v>
      </c>
      <c r="H11" s="13">
        <v>0</v>
      </c>
      <c r="I11" s="34">
        <f t="shared" si="0"/>
        <v>0</v>
      </c>
      <c r="J11" s="59">
        <v>3</v>
      </c>
      <c r="K11" s="13" t="s">
        <v>51</v>
      </c>
      <c r="L11" s="59">
        <v>0.5</v>
      </c>
      <c r="M11" s="13">
        <v>0</v>
      </c>
      <c r="N11" s="3">
        <v>0</v>
      </c>
      <c r="O11" s="60">
        <v>5</v>
      </c>
      <c r="P11" s="13" t="s">
        <v>51</v>
      </c>
      <c r="Q11" s="59">
        <v>0.5</v>
      </c>
      <c r="R11" s="13">
        <v>0</v>
      </c>
      <c r="S11" s="34">
        <f t="shared" si="1"/>
        <v>0</v>
      </c>
      <c r="T11" s="39">
        <v>6</v>
      </c>
      <c r="U11" s="39">
        <v>5</v>
      </c>
      <c r="V11" s="39">
        <v>0.25</v>
      </c>
      <c r="W11" s="143">
        <f>200*(T11+1-U11)*V11/T11</f>
        <v>16.666666666666668</v>
      </c>
      <c r="X11" s="34">
        <f t="shared" si="2"/>
        <v>17</v>
      </c>
      <c r="Y11" s="107">
        <v>10</v>
      </c>
      <c r="Z11" s="39">
        <v>1</v>
      </c>
      <c r="AA11" s="107">
        <v>0.25</v>
      </c>
      <c r="AB11" s="13">
        <f t="shared" si="3"/>
        <v>50</v>
      </c>
      <c r="AC11" s="34">
        <f t="shared" si="4"/>
        <v>50</v>
      </c>
      <c r="AD11" s="4">
        <v>4</v>
      </c>
      <c r="AE11" s="127" t="s">
        <v>51</v>
      </c>
      <c r="AF11" s="4">
        <v>1</v>
      </c>
      <c r="AG11" s="13">
        <v>0</v>
      </c>
      <c r="AH11" s="34">
        <f t="shared" si="5"/>
        <v>0</v>
      </c>
      <c r="AI11" s="39">
        <f>LARGE(CHOOSE({1,2,3,4,5}, N11,S11,X11,AC11,AH11),1)+LARGE(CHOOSE({1,2,3,4,5}, N11,S11,X11,AC11,AH11),2)+I11</f>
        <v>67</v>
      </c>
    </row>
    <row r="12" spans="1:35" ht="36.75" customHeight="1">
      <c r="A12" s="80">
        <v>9</v>
      </c>
      <c r="B12" s="68" t="s">
        <v>410</v>
      </c>
      <c r="C12" s="68" t="s">
        <v>229</v>
      </c>
      <c r="D12" s="68" t="s">
        <v>96</v>
      </c>
      <c r="E12" s="114">
        <v>3</v>
      </c>
      <c r="F12" s="39">
        <v>3</v>
      </c>
      <c r="G12" s="114">
        <v>1</v>
      </c>
      <c r="H12" s="13">
        <f>200*(E12+1-F12)*G12/E12</f>
        <v>66.666666666666671</v>
      </c>
      <c r="I12" s="112">
        <f t="shared" si="0"/>
        <v>67</v>
      </c>
      <c r="J12" s="59">
        <v>3</v>
      </c>
      <c r="K12" s="13" t="s">
        <v>51</v>
      </c>
      <c r="L12" s="59">
        <v>0.5</v>
      </c>
      <c r="M12" s="13">
        <v>0</v>
      </c>
      <c r="N12" s="3">
        <v>0</v>
      </c>
      <c r="O12" s="60">
        <v>5</v>
      </c>
      <c r="P12" s="13" t="s">
        <v>51</v>
      </c>
      <c r="Q12" s="59">
        <v>0.5</v>
      </c>
      <c r="R12" s="13">
        <v>0</v>
      </c>
      <c r="S12" s="34">
        <f t="shared" si="1"/>
        <v>0</v>
      </c>
      <c r="T12" s="39">
        <v>6</v>
      </c>
      <c r="U12" s="39" t="s">
        <v>51</v>
      </c>
      <c r="V12" s="39">
        <v>0.25</v>
      </c>
      <c r="W12" s="144">
        <v>0</v>
      </c>
      <c r="X12" s="34">
        <f t="shared" si="2"/>
        <v>0</v>
      </c>
      <c r="Y12" s="39">
        <v>10</v>
      </c>
      <c r="Z12" s="111" t="s">
        <v>51</v>
      </c>
      <c r="AA12" s="107">
        <v>0.25</v>
      </c>
      <c r="AB12" s="39">
        <v>0</v>
      </c>
      <c r="AC12" s="34">
        <f t="shared" si="4"/>
        <v>0</v>
      </c>
      <c r="AD12" s="4">
        <v>4</v>
      </c>
      <c r="AE12" s="127" t="s">
        <v>51</v>
      </c>
      <c r="AF12" s="4">
        <v>1</v>
      </c>
      <c r="AG12" s="13">
        <v>0</v>
      </c>
      <c r="AH12" s="34">
        <f t="shared" si="5"/>
        <v>0</v>
      </c>
      <c r="AI12" s="39">
        <f>LARGE(CHOOSE({1,2,3,4,5}, N12,S12,X12,AC12,AH12),1)+LARGE(CHOOSE({1,2,3,4,5}, N12,S12,X12,AC12,AH12),2)+I12</f>
        <v>67</v>
      </c>
    </row>
    <row r="13" spans="1:35" ht="36.75" customHeight="1">
      <c r="A13" s="80">
        <v>10</v>
      </c>
      <c r="B13" s="68" t="s">
        <v>320</v>
      </c>
      <c r="C13" s="68" t="s">
        <v>322</v>
      </c>
      <c r="D13" s="68" t="s">
        <v>321</v>
      </c>
      <c r="E13" s="114">
        <v>3</v>
      </c>
      <c r="F13" s="39" t="s">
        <v>51</v>
      </c>
      <c r="G13" s="114">
        <v>1</v>
      </c>
      <c r="H13" s="13">
        <v>0</v>
      </c>
      <c r="I13" s="34">
        <f t="shared" si="0"/>
        <v>0</v>
      </c>
      <c r="J13" s="59">
        <v>3</v>
      </c>
      <c r="K13" s="13" t="s">
        <v>51</v>
      </c>
      <c r="L13" s="59">
        <v>0.5</v>
      </c>
      <c r="M13" s="13">
        <v>0</v>
      </c>
      <c r="N13" s="3">
        <v>0</v>
      </c>
      <c r="O13" s="60">
        <v>5</v>
      </c>
      <c r="P13" s="60">
        <v>4</v>
      </c>
      <c r="Q13" s="59">
        <v>0.5</v>
      </c>
      <c r="R13" s="13">
        <f>200*(O13+1-P13)*Q13/O13</f>
        <v>40</v>
      </c>
      <c r="S13" s="34">
        <f t="shared" si="1"/>
        <v>40</v>
      </c>
      <c r="T13" s="39">
        <v>7</v>
      </c>
      <c r="U13" s="39" t="s">
        <v>51</v>
      </c>
      <c r="V13" s="39">
        <v>0.25</v>
      </c>
      <c r="W13" s="143">
        <v>0</v>
      </c>
      <c r="X13" s="34">
        <f t="shared" si="2"/>
        <v>0</v>
      </c>
      <c r="Y13" s="107">
        <v>10</v>
      </c>
      <c r="Z13" s="111" t="s">
        <v>51</v>
      </c>
      <c r="AA13" s="107">
        <v>0.25</v>
      </c>
      <c r="AB13" s="13">
        <v>0</v>
      </c>
      <c r="AC13" s="34">
        <f t="shared" si="4"/>
        <v>0</v>
      </c>
      <c r="AD13" s="4">
        <v>4</v>
      </c>
      <c r="AE13" s="127" t="s">
        <v>51</v>
      </c>
      <c r="AF13" s="4">
        <v>1</v>
      </c>
      <c r="AG13" s="13">
        <v>0</v>
      </c>
      <c r="AH13" s="34">
        <f t="shared" si="5"/>
        <v>0</v>
      </c>
      <c r="AI13" s="39">
        <f>LARGE(CHOOSE({1,2,3,4,5}, N13,S13,X13,AC13,AH13),1)+LARGE(CHOOSE({1,2,3,4,5}, N13,S13,X13,AC13,AH13),2)+I13</f>
        <v>40</v>
      </c>
    </row>
    <row r="14" spans="1:35" ht="36.75" customHeight="1">
      <c r="A14" s="80">
        <v>11</v>
      </c>
      <c r="B14" s="116" t="s">
        <v>58</v>
      </c>
      <c r="C14" s="116" t="s">
        <v>182</v>
      </c>
      <c r="D14" s="116" t="s">
        <v>98</v>
      </c>
      <c r="E14" s="114">
        <v>3</v>
      </c>
      <c r="F14" s="39" t="s">
        <v>51</v>
      </c>
      <c r="G14" s="114">
        <v>1</v>
      </c>
      <c r="H14" s="13">
        <v>0</v>
      </c>
      <c r="I14" s="34">
        <f t="shared" si="0"/>
        <v>0</v>
      </c>
      <c r="J14" s="59">
        <v>3</v>
      </c>
      <c r="K14" s="13" t="s">
        <v>51</v>
      </c>
      <c r="L14" s="59">
        <v>0.5</v>
      </c>
      <c r="M14" s="13">
        <v>0</v>
      </c>
      <c r="N14" s="3">
        <v>0</v>
      </c>
      <c r="O14" s="60">
        <v>5</v>
      </c>
      <c r="P14" s="13" t="s">
        <v>51</v>
      </c>
      <c r="Q14" s="59">
        <v>0.5</v>
      </c>
      <c r="R14" s="13">
        <v>0</v>
      </c>
      <c r="S14" s="34">
        <f t="shared" si="1"/>
        <v>0</v>
      </c>
      <c r="T14" s="39">
        <v>6</v>
      </c>
      <c r="U14" s="39" t="s">
        <v>51</v>
      </c>
      <c r="V14" s="39">
        <v>0.25</v>
      </c>
      <c r="W14" s="143">
        <v>0</v>
      </c>
      <c r="X14" s="34">
        <f t="shared" si="2"/>
        <v>0</v>
      </c>
      <c r="Y14" s="107">
        <v>10</v>
      </c>
      <c r="Z14" s="39">
        <v>3</v>
      </c>
      <c r="AA14" s="107">
        <v>0.25</v>
      </c>
      <c r="AB14" s="13">
        <f>200*(Y14+1-Z14)*AA14/Y14</f>
        <v>40</v>
      </c>
      <c r="AC14" s="34">
        <f t="shared" si="4"/>
        <v>40</v>
      </c>
      <c r="AD14" s="4">
        <v>4</v>
      </c>
      <c r="AE14" s="127" t="s">
        <v>51</v>
      </c>
      <c r="AF14" s="4">
        <v>1</v>
      </c>
      <c r="AG14" s="13">
        <v>0</v>
      </c>
      <c r="AH14" s="34">
        <f t="shared" si="5"/>
        <v>0</v>
      </c>
      <c r="AI14" s="39">
        <f>LARGE(CHOOSE({1,2,3,4,5}, N14,S14,X14,AC14,AH14),1)+LARGE(CHOOSE({1,2,3,4,5}, N14,S14,X14,AC14,AH14),2)+I14</f>
        <v>40</v>
      </c>
    </row>
    <row r="15" spans="1:35" ht="36.75" customHeight="1">
      <c r="A15" s="80">
        <v>12</v>
      </c>
      <c r="B15" s="116" t="s">
        <v>115</v>
      </c>
      <c r="C15" s="116" t="s">
        <v>119</v>
      </c>
      <c r="D15" s="116" t="s">
        <v>92</v>
      </c>
      <c r="E15" s="114">
        <v>3</v>
      </c>
      <c r="F15" s="114" t="s">
        <v>411</v>
      </c>
      <c r="G15" s="114">
        <v>1</v>
      </c>
      <c r="H15" s="13">
        <v>0</v>
      </c>
      <c r="I15" s="34">
        <f t="shared" si="0"/>
        <v>0</v>
      </c>
      <c r="J15" s="59">
        <v>3</v>
      </c>
      <c r="K15" s="59" t="s">
        <v>51</v>
      </c>
      <c r="L15" s="59">
        <v>0.5</v>
      </c>
      <c r="M15" s="59">
        <v>0</v>
      </c>
      <c r="N15" s="34">
        <v>0</v>
      </c>
      <c r="O15" s="60">
        <v>5</v>
      </c>
      <c r="P15" s="13" t="s">
        <v>51</v>
      </c>
      <c r="Q15" s="59">
        <v>0.5</v>
      </c>
      <c r="R15" s="13">
        <v>0</v>
      </c>
      <c r="S15" s="34">
        <f t="shared" si="1"/>
        <v>0</v>
      </c>
      <c r="T15" s="39">
        <v>6</v>
      </c>
      <c r="U15" s="39">
        <v>3</v>
      </c>
      <c r="V15" s="39">
        <v>0.25</v>
      </c>
      <c r="W15" s="143">
        <f>200*(T15+1-U15)*V15/T15</f>
        <v>33.333333333333336</v>
      </c>
      <c r="X15" s="34">
        <f t="shared" si="2"/>
        <v>34</v>
      </c>
      <c r="Y15" s="107">
        <v>10</v>
      </c>
      <c r="Z15" s="42" t="s">
        <v>51</v>
      </c>
      <c r="AA15" s="107">
        <v>0.25</v>
      </c>
      <c r="AB15" s="13">
        <v>0</v>
      </c>
      <c r="AC15" s="34">
        <f t="shared" si="4"/>
        <v>0</v>
      </c>
      <c r="AD15" s="4">
        <v>4</v>
      </c>
      <c r="AE15" s="127" t="s">
        <v>51</v>
      </c>
      <c r="AF15" s="4">
        <v>1</v>
      </c>
      <c r="AG15" s="13">
        <v>0</v>
      </c>
      <c r="AH15" s="34">
        <f t="shared" si="5"/>
        <v>0</v>
      </c>
      <c r="AI15" s="39">
        <f>LARGE(CHOOSE({1,2,3,4,5}, N15,S15,X15,AC15,AH15),1)+LARGE(CHOOSE({1,2,3,4,5}, N15,S15,X15,AC15,AH15),2)+I15</f>
        <v>34</v>
      </c>
    </row>
    <row r="16" spans="1:35" ht="36.75" customHeight="1">
      <c r="A16" s="80">
        <v>13</v>
      </c>
      <c r="B16" s="68" t="s">
        <v>46</v>
      </c>
      <c r="C16" s="68" t="s">
        <v>61</v>
      </c>
      <c r="D16" s="68" t="s">
        <v>98</v>
      </c>
      <c r="E16" s="114">
        <v>3</v>
      </c>
      <c r="F16" s="39" t="s">
        <v>51</v>
      </c>
      <c r="G16" s="114">
        <v>1</v>
      </c>
      <c r="H16" s="13">
        <v>0</v>
      </c>
      <c r="I16" s="34">
        <f t="shared" si="0"/>
        <v>0</v>
      </c>
      <c r="J16" s="59">
        <v>3</v>
      </c>
      <c r="K16" s="13" t="s">
        <v>51</v>
      </c>
      <c r="L16" s="59">
        <v>0.5</v>
      </c>
      <c r="M16" s="13">
        <v>0</v>
      </c>
      <c r="N16" s="3">
        <v>0</v>
      </c>
      <c r="O16" s="60">
        <v>5</v>
      </c>
      <c r="P16" s="13" t="s">
        <v>51</v>
      </c>
      <c r="Q16" s="59">
        <v>0.5</v>
      </c>
      <c r="R16" s="13">
        <v>0</v>
      </c>
      <c r="S16" s="34">
        <f t="shared" si="1"/>
        <v>0</v>
      </c>
      <c r="T16" s="39">
        <v>6</v>
      </c>
      <c r="U16" s="39">
        <v>4</v>
      </c>
      <c r="V16" s="39">
        <v>0.25</v>
      </c>
      <c r="W16" s="143">
        <f>200*(T16+1-U16)*V16/T16</f>
        <v>25</v>
      </c>
      <c r="X16" s="34">
        <f t="shared" si="2"/>
        <v>25</v>
      </c>
      <c r="Y16" s="59">
        <v>10</v>
      </c>
      <c r="Z16" s="59" t="s">
        <v>51</v>
      </c>
      <c r="AA16" s="107">
        <v>0.25</v>
      </c>
      <c r="AB16" s="13">
        <v>0</v>
      </c>
      <c r="AC16" s="34">
        <f t="shared" si="4"/>
        <v>0</v>
      </c>
      <c r="AD16" s="107">
        <v>4</v>
      </c>
      <c r="AE16" s="111" t="s">
        <v>51</v>
      </c>
      <c r="AF16" s="107">
        <v>1</v>
      </c>
      <c r="AG16" s="13">
        <v>0</v>
      </c>
      <c r="AH16" s="34">
        <f t="shared" si="5"/>
        <v>0</v>
      </c>
      <c r="AI16" s="39">
        <f>LARGE(CHOOSE({1,2,3,4}, N16,S16,X16,AH16,),1)+LARGE(CHOOSE({1,2,3,4}, N16,S16,X16,AH16),2)+I16</f>
        <v>25</v>
      </c>
    </row>
    <row r="17" spans="1:35" ht="36.75" customHeight="1">
      <c r="A17" s="80">
        <v>14</v>
      </c>
      <c r="B17" s="116" t="s">
        <v>185</v>
      </c>
      <c r="C17" s="116" t="s">
        <v>186</v>
      </c>
      <c r="D17" s="116" t="s">
        <v>187</v>
      </c>
      <c r="E17" s="114">
        <v>3</v>
      </c>
      <c r="F17" s="39" t="s">
        <v>51</v>
      </c>
      <c r="G17" s="114">
        <v>1</v>
      </c>
      <c r="H17" s="13">
        <v>0</v>
      </c>
      <c r="I17" s="34">
        <f t="shared" si="0"/>
        <v>0</v>
      </c>
      <c r="J17" s="59">
        <v>3</v>
      </c>
      <c r="K17" s="13" t="s">
        <v>51</v>
      </c>
      <c r="L17" s="59">
        <v>0.5</v>
      </c>
      <c r="M17" s="13">
        <v>0</v>
      </c>
      <c r="N17" s="3">
        <v>0</v>
      </c>
      <c r="O17" s="60">
        <v>5</v>
      </c>
      <c r="P17" s="13" t="s">
        <v>51</v>
      </c>
      <c r="Q17" s="59">
        <v>0.5</v>
      </c>
      <c r="R17" s="13">
        <v>0</v>
      </c>
      <c r="S17" s="34">
        <f t="shared" si="1"/>
        <v>0</v>
      </c>
      <c r="T17" s="39">
        <v>6</v>
      </c>
      <c r="U17" s="39" t="s">
        <v>51</v>
      </c>
      <c r="V17" s="39">
        <v>0.25</v>
      </c>
      <c r="W17" s="143">
        <v>0</v>
      </c>
      <c r="X17" s="34">
        <f t="shared" si="2"/>
        <v>0</v>
      </c>
      <c r="Y17" s="107">
        <v>10</v>
      </c>
      <c r="Z17" s="39">
        <v>7</v>
      </c>
      <c r="AA17" s="107">
        <v>0.25</v>
      </c>
      <c r="AB17" s="13">
        <f>200*(Y17+1-Z17)*AA17/Y17</f>
        <v>20</v>
      </c>
      <c r="AC17" s="34">
        <f t="shared" si="4"/>
        <v>20</v>
      </c>
      <c r="AD17" s="4">
        <v>4</v>
      </c>
      <c r="AE17" s="127" t="s">
        <v>51</v>
      </c>
      <c r="AF17" s="4">
        <v>1</v>
      </c>
      <c r="AG17" s="13">
        <v>0</v>
      </c>
      <c r="AH17" s="34">
        <f t="shared" si="5"/>
        <v>0</v>
      </c>
      <c r="AI17" s="39">
        <f>LARGE(CHOOSE({1,2,3,4,5}, N17,S17,X17,AC17,AH17),1)+LARGE(CHOOSE({1,2,3,4,5}, N17,S17,X17,AC17,AH17),2)+I17</f>
        <v>20</v>
      </c>
    </row>
    <row r="18" spans="1:35" ht="36.75" customHeight="1">
      <c r="A18" s="80">
        <v>15</v>
      </c>
      <c r="B18" s="116" t="s">
        <v>56</v>
      </c>
      <c r="C18" s="116" t="s">
        <v>66</v>
      </c>
      <c r="D18" s="116" t="s">
        <v>95</v>
      </c>
      <c r="E18" s="114">
        <v>3</v>
      </c>
      <c r="F18" s="39" t="s">
        <v>51</v>
      </c>
      <c r="G18" s="114">
        <v>1</v>
      </c>
      <c r="H18" s="13">
        <v>0</v>
      </c>
      <c r="I18" s="34">
        <f t="shared" si="0"/>
        <v>0</v>
      </c>
      <c r="J18" s="59">
        <v>3</v>
      </c>
      <c r="K18" s="13" t="s">
        <v>51</v>
      </c>
      <c r="L18" s="59">
        <v>0.5</v>
      </c>
      <c r="M18" s="13">
        <v>0</v>
      </c>
      <c r="N18" s="3">
        <v>0</v>
      </c>
      <c r="O18" s="60">
        <v>5</v>
      </c>
      <c r="P18" s="59">
        <v>5</v>
      </c>
      <c r="Q18" s="59">
        <v>0.5</v>
      </c>
      <c r="R18" s="13">
        <f>200*(O18+1-P18)*Q18/O18</f>
        <v>20</v>
      </c>
      <c r="S18" s="34">
        <f t="shared" si="1"/>
        <v>20</v>
      </c>
      <c r="T18" s="39">
        <v>6</v>
      </c>
      <c r="U18" s="39" t="s">
        <v>51</v>
      </c>
      <c r="V18" s="39">
        <v>0.25</v>
      </c>
      <c r="W18" s="143">
        <v>0</v>
      </c>
      <c r="X18" s="34">
        <f t="shared" si="2"/>
        <v>0</v>
      </c>
      <c r="Y18" s="107">
        <v>10</v>
      </c>
      <c r="Z18" s="111" t="s">
        <v>51</v>
      </c>
      <c r="AA18" s="107">
        <v>0.25</v>
      </c>
      <c r="AB18" s="13">
        <v>0</v>
      </c>
      <c r="AC18" s="34">
        <f t="shared" si="4"/>
        <v>0</v>
      </c>
      <c r="AD18" s="4">
        <v>4</v>
      </c>
      <c r="AE18" s="127" t="s">
        <v>51</v>
      </c>
      <c r="AF18" s="4">
        <v>1</v>
      </c>
      <c r="AG18" s="13">
        <v>0</v>
      </c>
      <c r="AH18" s="34">
        <f t="shared" si="5"/>
        <v>0</v>
      </c>
      <c r="AI18" s="39">
        <f>LARGE(CHOOSE({1,2,3,4,5}, N18,S18,X18,AC18,AH18),1)+LARGE(CHOOSE({1,2,3,4,5}, N18,S18,X18,AC18,AH18),2)+I18</f>
        <v>20</v>
      </c>
    </row>
    <row r="19" spans="1:35" ht="36.75" customHeight="1">
      <c r="A19" s="80">
        <v>16</v>
      </c>
      <c r="B19" s="116" t="s">
        <v>201</v>
      </c>
      <c r="C19" s="116" t="s">
        <v>188</v>
      </c>
      <c r="D19" s="116" t="s">
        <v>202</v>
      </c>
      <c r="E19" s="114">
        <v>3</v>
      </c>
      <c r="F19" s="39" t="s">
        <v>51</v>
      </c>
      <c r="G19" s="114">
        <v>1</v>
      </c>
      <c r="H19" s="13">
        <v>0</v>
      </c>
      <c r="I19" s="34">
        <f t="shared" si="0"/>
        <v>0</v>
      </c>
      <c r="J19" s="59">
        <v>3</v>
      </c>
      <c r="K19" s="13" t="s">
        <v>51</v>
      </c>
      <c r="L19" s="59">
        <v>0.5</v>
      </c>
      <c r="M19" s="13">
        <v>0</v>
      </c>
      <c r="N19" s="3">
        <v>0</v>
      </c>
      <c r="O19" s="60">
        <v>5</v>
      </c>
      <c r="P19" s="13" t="s">
        <v>51</v>
      </c>
      <c r="Q19" s="59">
        <v>0.5</v>
      </c>
      <c r="R19" s="13">
        <v>0</v>
      </c>
      <c r="S19" s="34">
        <f t="shared" si="1"/>
        <v>0</v>
      </c>
      <c r="T19" s="39">
        <v>6</v>
      </c>
      <c r="U19" s="39" t="s">
        <v>51</v>
      </c>
      <c r="V19" s="39">
        <v>0.25</v>
      </c>
      <c r="W19" s="143">
        <v>0</v>
      </c>
      <c r="X19" s="34">
        <f t="shared" si="2"/>
        <v>0</v>
      </c>
      <c r="Y19" s="107">
        <v>10</v>
      </c>
      <c r="Z19" s="39">
        <v>8</v>
      </c>
      <c r="AA19" s="107">
        <v>0.25</v>
      </c>
      <c r="AB19" s="13">
        <f>200*(Y19+1-Z19)*AA19/Y19</f>
        <v>15</v>
      </c>
      <c r="AC19" s="34">
        <f t="shared" si="4"/>
        <v>15</v>
      </c>
      <c r="AD19" s="4">
        <v>4</v>
      </c>
      <c r="AE19" s="127" t="s">
        <v>51</v>
      </c>
      <c r="AF19" s="4">
        <v>1</v>
      </c>
      <c r="AG19" s="13">
        <v>0</v>
      </c>
      <c r="AH19" s="34">
        <f t="shared" si="5"/>
        <v>0</v>
      </c>
      <c r="AI19" s="39">
        <f>LARGE(CHOOSE({1,2,3,4,5}, N19,S19,X19,AC19,AH19),1)+LARGE(CHOOSE({1,2,3,4,5}, N19,S19,X19,AC19,AH19),2)+I19</f>
        <v>15</v>
      </c>
    </row>
    <row r="20" spans="1:35" ht="36.75" customHeight="1">
      <c r="A20" s="80">
        <v>17</v>
      </c>
      <c r="B20" s="116" t="s">
        <v>117</v>
      </c>
      <c r="C20" s="116" t="s">
        <v>121</v>
      </c>
      <c r="D20" s="116" t="s">
        <v>86</v>
      </c>
      <c r="E20" s="114">
        <v>3</v>
      </c>
      <c r="F20" s="39" t="s">
        <v>51</v>
      </c>
      <c r="G20" s="114">
        <v>1</v>
      </c>
      <c r="H20" s="13">
        <v>0</v>
      </c>
      <c r="I20" s="34">
        <f t="shared" si="0"/>
        <v>0</v>
      </c>
      <c r="J20" s="59">
        <v>3</v>
      </c>
      <c r="K20" s="13" t="s">
        <v>51</v>
      </c>
      <c r="L20" s="59">
        <v>0.5</v>
      </c>
      <c r="M20" s="13">
        <v>0</v>
      </c>
      <c r="N20" s="3">
        <v>0</v>
      </c>
      <c r="O20" s="60">
        <v>5</v>
      </c>
      <c r="P20" s="13" t="s">
        <v>51</v>
      </c>
      <c r="Q20" s="59">
        <v>0.5</v>
      </c>
      <c r="R20" s="13">
        <v>0</v>
      </c>
      <c r="S20" s="34">
        <f t="shared" si="1"/>
        <v>0</v>
      </c>
      <c r="T20" s="39">
        <v>6</v>
      </c>
      <c r="U20" s="39" t="s">
        <v>51</v>
      </c>
      <c r="V20" s="39">
        <v>0.25</v>
      </c>
      <c r="W20" s="143">
        <v>0</v>
      </c>
      <c r="X20" s="34">
        <f t="shared" si="2"/>
        <v>0</v>
      </c>
      <c r="Y20" s="107">
        <v>10</v>
      </c>
      <c r="Z20" s="39">
        <v>9</v>
      </c>
      <c r="AA20" s="107">
        <v>0.25</v>
      </c>
      <c r="AB20" s="13">
        <f>200*(Y20+1-Z20)*AA20/Y20</f>
        <v>10</v>
      </c>
      <c r="AC20" s="34">
        <f t="shared" si="4"/>
        <v>10</v>
      </c>
      <c r="AD20" s="4">
        <v>4</v>
      </c>
      <c r="AE20" s="127" t="s">
        <v>51</v>
      </c>
      <c r="AF20" s="4">
        <v>1</v>
      </c>
      <c r="AG20" s="13">
        <v>0</v>
      </c>
      <c r="AH20" s="34">
        <f t="shared" si="5"/>
        <v>0</v>
      </c>
      <c r="AI20" s="39">
        <f>LARGE(CHOOSE({1,2,3,4,5}, N20,S20,X20,AC20,AH20),1)+LARGE(CHOOSE({1,2,3,4,5}, N20,S20,X20,AC20,AH20),2)+I20</f>
        <v>10</v>
      </c>
    </row>
    <row r="21" spans="1:35" ht="36.75" customHeight="1">
      <c r="A21" s="80">
        <v>18</v>
      </c>
      <c r="B21" s="116" t="s">
        <v>189</v>
      </c>
      <c r="C21" s="116" t="s">
        <v>190</v>
      </c>
      <c r="D21" s="116" t="s">
        <v>94</v>
      </c>
      <c r="E21" s="114">
        <v>3</v>
      </c>
      <c r="F21" s="39" t="s">
        <v>51</v>
      </c>
      <c r="G21" s="114">
        <v>1</v>
      </c>
      <c r="H21" s="13">
        <v>0</v>
      </c>
      <c r="I21" s="34">
        <f t="shared" si="0"/>
        <v>0</v>
      </c>
      <c r="J21" s="59">
        <v>3</v>
      </c>
      <c r="K21" s="13" t="s">
        <v>51</v>
      </c>
      <c r="L21" s="59">
        <v>0.5</v>
      </c>
      <c r="M21" s="13">
        <v>0</v>
      </c>
      <c r="N21" s="3">
        <v>0</v>
      </c>
      <c r="O21" s="60">
        <v>5</v>
      </c>
      <c r="P21" s="13" t="s">
        <v>51</v>
      </c>
      <c r="Q21" s="59">
        <v>0.5</v>
      </c>
      <c r="R21" s="13">
        <v>0</v>
      </c>
      <c r="S21" s="34">
        <f t="shared" si="1"/>
        <v>0</v>
      </c>
      <c r="T21" s="39">
        <v>6</v>
      </c>
      <c r="U21" s="39" t="s">
        <v>51</v>
      </c>
      <c r="V21" s="39">
        <v>0.25</v>
      </c>
      <c r="W21" s="143">
        <v>0</v>
      </c>
      <c r="X21" s="34">
        <f t="shared" si="2"/>
        <v>0</v>
      </c>
      <c r="Y21" s="107">
        <v>10</v>
      </c>
      <c r="Z21" s="39">
        <v>10</v>
      </c>
      <c r="AA21" s="107">
        <v>0.25</v>
      </c>
      <c r="AB21" s="13">
        <f>200*(Y21+1-Z21)*AA21/Y21</f>
        <v>5</v>
      </c>
      <c r="AC21" s="34">
        <f t="shared" si="4"/>
        <v>5</v>
      </c>
      <c r="AD21" s="4">
        <v>4</v>
      </c>
      <c r="AE21" s="127" t="s">
        <v>51</v>
      </c>
      <c r="AF21" s="4">
        <v>1</v>
      </c>
      <c r="AG21" s="13">
        <v>0</v>
      </c>
      <c r="AH21" s="34">
        <f t="shared" si="5"/>
        <v>0</v>
      </c>
      <c r="AI21" s="39">
        <f>LARGE(CHOOSE({1,2,3,4,5}, N21,S21,X21,AC21,AH21),1)+LARGE(CHOOSE({1,2,3,4,5}, N21,S21,X21,AC21,AH21),2)+I21</f>
        <v>5</v>
      </c>
    </row>
  </sheetData>
  <autoFilter ref="A3:AI21">
    <sortState ref="A5:AI28">
      <sortCondition descending="1" ref="AI3:AI28"/>
    </sortState>
  </autoFilter>
  <sortState ref="A5:A28">
    <sortCondition ref="A4"/>
  </sortState>
  <mergeCells count="12">
    <mergeCell ref="AI2:AI3"/>
    <mergeCell ref="A1:AH1"/>
    <mergeCell ref="D2:D3"/>
    <mergeCell ref="C2:C3"/>
    <mergeCell ref="B2:B3"/>
    <mergeCell ref="A2:A3"/>
    <mergeCell ref="E2:I2"/>
    <mergeCell ref="O2:S2"/>
    <mergeCell ref="T2:X2"/>
    <mergeCell ref="AD2:AH2"/>
    <mergeCell ref="J2:N2"/>
    <mergeCell ref="Y2:AC2"/>
  </mergeCells>
  <pageMargins left="0.70866141732283472" right="0.70866141732283472" top="0.74803149606299213" bottom="0.74803149606299213" header="0.31496062992125984" footer="0.31496062992125984"/>
  <pageSetup paperSize="9" scale="55" orientation="landscape" r:id="rId1"/>
  <rowBreaks count="1" manualBreakCount="1">
    <brk id="17" max="25" man="1"/>
  </rowBreaks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AD7"/>
  <sheetViews>
    <sheetView view="pageBreakPreview" zoomScale="85" zoomScaleNormal="100" zoomScaleSheetLayoutView="85" zoomScalePageLayoutView="85" workbookViewId="0">
      <selection activeCell="C20" sqref="C20"/>
    </sheetView>
  </sheetViews>
  <sheetFormatPr defaultRowHeight="15"/>
  <cols>
    <col min="1" max="1" width="6.5703125" style="10" customWidth="1"/>
    <col min="2" max="2" width="31.7109375" style="10" customWidth="1"/>
    <col min="3" max="3" width="22.5703125" style="10" customWidth="1"/>
    <col min="4" max="4" width="12.5703125" style="10" customWidth="1"/>
    <col min="5" max="6" width="9.42578125" style="15" customWidth="1"/>
    <col min="7" max="7" width="9.7109375" style="15" customWidth="1"/>
    <col min="8" max="8" width="8.5703125" style="15" customWidth="1"/>
    <col min="9" max="9" width="6.5703125" style="15" bestFit="1" customWidth="1"/>
    <col min="10" max="17" width="6.5703125" style="15" customWidth="1"/>
    <col min="18" max="18" width="11.28515625" style="15" customWidth="1"/>
    <col min="19" max="19" width="6.5703125" style="15" customWidth="1"/>
    <col min="20" max="20" width="9.42578125" style="15" customWidth="1"/>
    <col min="21" max="21" width="9.140625" style="15" customWidth="1"/>
    <col min="22" max="22" width="9" style="15" customWidth="1"/>
    <col min="23" max="23" width="7.85546875" style="15" customWidth="1"/>
    <col min="24" max="24" width="9" style="15" customWidth="1"/>
    <col min="25" max="25" width="6.5703125" style="15" customWidth="1"/>
    <col min="26" max="26" width="10.7109375" style="15" customWidth="1"/>
    <col min="27" max="27" width="6.5703125" style="15" customWidth="1"/>
    <col min="28" max="28" width="12.42578125" style="15" customWidth="1"/>
    <col min="29" max="29" width="6.5703125" style="15" customWidth="1"/>
    <col min="30" max="30" width="15.42578125" style="15" customWidth="1"/>
    <col min="31" max="16384" width="9.140625" style="10"/>
  </cols>
  <sheetData>
    <row r="1" spans="1:30" ht="21">
      <c r="A1" s="208" t="s">
        <v>5</v>
      </c>
      <c r="B1" s="208"/>
      <c r="C1" s="208"/>
      <c r="D1" s="208"/>
      <c r="E1" s="208"/>
      <c r="F1" s="208"/>
      <c r="G1" s="208"/>
      <c r="H1" s="208"/>
      <c r="I1" s="208"/>
      <c r="J1" s="208"/>
      <c r="K1" s="208"/>
      <c r="L1" s="208"/>
      <c r="M1" s="208"/>
      <c r="N1" s="208"/>
      <c r="O1" s="208"/>
      <c r="P1" s="208"/>
      <c r="Q1" s="208"/>
      <c r="R1" s="208"/>
      <c r="S1" s="208"/>
      <c r="T1" s="208"/>
      <c r="U1" s="208"/>
      <c r="V1" s="208"/>
      <c r="W1" s="208"/>
      <c r="X1" s="208"/>
      <c r="Y1" s="208"/>
      <c r="Z1" s="208"/>
      <c r="AA1" s="208"/>
      <c r="AB1" s="208"/>
      <c r="AC1" s="208"/>
    </row>
    <row r="2" spans="1:30" s="16" customFormat="1" ht="63.75" customHeight="1">
      <c r="A2" s="48"/>
      <c r="B2" s="48"/>
      <c r="C2" s="48"/>
      <c r="D2" s="48"/>
      <c r="E2" s="204" t="s">
        <v>231</v>
      </c>
      <c r="F2" s="204"/>
      <c r="G2" s="204"/>
      <c r="H2" s="204"/>
      <c r="I2" s="204"/>
      <c r="J2" s="204" t="s">
        <v>335</v>
      </c>
      <c r="K2" s="204"/>
      <c r="L2" s="204"/>
      <c r="M2" s="204"/>
      <c r="N2" s="204"/>
      <c r="O2" s="204" t="s">
        <v>305</v>
      </c>
      <c r="P2" s="204"/>
      <c r="Q2" s="204"/>
      <c r="R2" s="204"/>
      <c r="S2" s="204"/>
      <c r="T2" s="204" t="s">
        <v>208</v>
      </c>
      <c r="U2" s="204"/>
      <c r="V2" s="204"/>
      <c r="W2" s="204"/>
      <c r="X2" s="204"/>
      <c r="Y2" s="204" t="s">
        <v>161</v>
      </c>
      <c r="Z2" s="204"/>
      <c r="AA2" s="204"/>
      <c r="AB2" s="204"/>
      <c r="AC2" s="204"/>
    </row>
    <row r="3" spans="1:30" s="15" customFormat="1" ht="129" customHeight="1">
      <c r="A3" s="22" t="s">
        <v>1</v>
      </c>
      <c r="B3" s="22" t="s">
        <v>2</v>
      </c>
      <c r="C3" s="22" t="s">
        <v>7</v>
      </c>
      <c r="D3" s="22" t="s">
        <v>101</v>
      </c>
      <c r="E3" s="49" t="s">
        <v>203</v>
      </c>
      <c r="F3" s="49" t="s">
        <v>204</v>
      </c>
      <c r="G3" s="49" t="s">
        <v>205</v>
      </c>
      <c r="H3" s="50" t="s">
        <v>142</v>
      </c>
      <c r="I3" s="67" t="s">
        <v>216</v>
      </c>
      <c r="J3" s="49" t="s">
        <v>203</v>
      </c>
      <c r="K3" s="49" t="s">
        <v>204</v>
      </c>
      <c r="L3" s="49" t="s">
        <v>205</v>
      </c>
      <c r="M3" s="50" t="s">
        <v>142</v>
      </c>
      <c r="N3" s="67" t="s">
        <v>216</v>
      </c>
      <c r="O3" s="49" t="s">
        <v>203</v>
      </c>
      <c r="P3" s="49" t="s">
        <v>204</v>
      </c>
      <c r="Q3" s="49" t="s">
        <v>205</v>
      </c>
      <c r="R3" s="50" t="s">
        <v>142</v>
      </c>
      <c r="S3" s="67" t="s">
        <v>216</v>
      </c>
      <c r="T3" s="49" t="s">
        <v>203</v>
      </c>
      <c r="U3" s="49" t="s">
        <v>204</v>
      </c>
      <c r="V3" s="49" t="s">
        <v>205</v>
      </c>
      <c r="W3" s="50" t="s">
        <v>142</v>
      </c>
      <c r="X3" s="67" t="s">
        <v>216</v>
      </c>
      <c r="Y3" s="49" t="s">
        <v>203</v>
      </c>
      <c r="Z3" s="49" t="s">
        <v>204</v>
      </c>
      <c r="AA3" s="49" t="s">
        <v>205</v>
      </c>
      <c r="AB3" s="50" t="s">
        <v>142</v>
      </c>
      <c r="AC3" s="71" t="s">
        <v>216</v>
      </c>
      <c r="AD3" s="79" t="s">
        <v>356</v>
      </c>
    </row>
    <row r="4" spans="1:30" s="29" customFormat="1" ht="33" customHeight="1">
      <c r="A4" s="4">
        <v>1</v>
      </c>
      <c r="B4" s="76" t="s">
        <v>304</v>
      </c>
      <c r="C4" s="76" t="s">
        <v>232</v>
      </c>
      <c r="D4" s="76" t="s">
        <v>102</v>
      </c>
      <c r="E4" s="4">
        <v>2</v>
      </c>
      <c r="F4" s="4">
        <v>1</v>
      </c>
      <c r="G4" s="4">
        <v>0.5</v>
      </c>
      <c r="H4" s="13">
        <f>200*(E4+1-F4)*G4/E4</f>
        <v>100</v>
      </c>
      <c r="I4" s="34">
        <f>ROUNDUP(H4,0)</f>
        <v>100</v>
      </c>
      <c r="J4" s="59">
        <v>1</v>
      </c>
      <c r="K4" s="59">
        <v>1</v>
      </c>
      <c r="L4" s="59">
        <v>0.5</v>
      </c>
      <c r="M4" s="13">
        <f>200*(J4+1-K4)*L4/J4</f>
        <v>100</v>
      </c>
      <c r="N4" s="34">
        <f>ROUNDUP(M4,0)</f>
        <v>100</v>
      </c>
      <c r="O4" s="4">
        <v>1</v>
      </c>
      <c r="P4" s="24">
        <v>1</v>
      </c>
      <c r="Q4" s="4">
        <v>0.5</v>
      </c>
      <c r="R4" s="13">
        <f>200*(O4+1-P4)*Q4/O4</f>
        <v>100</v>
      </c>
      <c r="S4" s="34">
        <f>ROUNDUP(R4,0)</f>
        <v>100</v>
      </c>
      <c r="T4" s="4">
        <v>2</v>
      </c>
      <c r="U4" s="24" t="s">
        <v>303</v>
      </c>
      <c r="V4" s="4">
        <v>0.25</v>
      </c>
      <c r="W4" s="4">
        <v>75</v>
      </c>
      <c r="X4" s="34">
        <f>ROUNDUP(W4,0)</f>
        <v>75</v>
      </c>
      <c r="Y4" s="4">
        <v>2</v>
      </c>
      <c r="Z4" s="4" t="s">
        <v>303</v>
      </c>
      <c r="AA4" s="4">
        <v>0.5</v>
      </c>
      <c r="AB4" s="4">
        <v>75</v>
      </c>
      <c r="AC4" s="34">
        <f>ROUNDUP(AB4,0)</f>
        <v>75</v>
      </c>
      <c r="AD4" s="39">
        <f>LARGE(CHOOSE({1,2,3,4}, N4,S4,X4,AC4),1)+LARGE(CHOOSE({1,2,3,4}, N4,S4,X4,AC4),2)+I4</f>
        <v>300</v>
      </c>
    </row>
    <row r="5" spans="1:30" s="29" customFormat="1" ht="33" hidden="1" customHeight="1">
      <c r="A5" s="39">
        <v>2</v>
      </c>
      <c r="B5" s="77" t="s">
        <v>104</v>
      </c>
      <c r="C5" s="77" t="s">
        <v>136</v>
      </c>
      <c r="D5" s="77" t="s">
        <v>102</v>
      </c>
      <c r="E5" s="39">
        <v>2</v>
      </c>
      <c r="F5" s="39" t="s">
        <v>51</v>
      </c>
      <c r="G5" s="39">
        <v>1</v>
      </c>
      <c r="H5" s="39">
        <v>0</v>
      </c>
      <c r="I5" s="34">
        <f>ROUNDUP(H5,0)</f>
        <v>0</v>
      </c>
      <c r="J5" s="59">
        <v>1</v>
      </c>
      <c r="K5" s="59" t="s">
        <v>51</v>
      </c>
      <c r="L5" s="59">
        <v>1</v>
      </c>
      <c r="M5" s="59">
        <v>0</v>
      </c>
      <c r="N5" s="34">
        <v>0</v>
      </c>
      <c r="O5" s="59">
        <v>1</v>
      </c>
      <c r="P5" s="59" t="s">
        <v>51</v>
      </c>
      <c r="Q5" s="4">
        <v>1</v>
      </c>
      <c r="R5" s="13">
        <v>0</v>
      </c>
      <c r="S5" s="34">
        <f>ROUNDUP(R5,0)</f>
        <v>0</v>
      </c>
      <c r="T5" s="59">
        <v>2</v>
      </c>
      <c r="U5" s="59">
        <v>1</v>
      </c>
      <c r="V5" s="59">
        <v>0.5</v>
      </c>
      <c r="W5" s="13">
        <f>200*(T5+1-U5)*V5/T5</f>
        <v>100</v>
      </c>
      <c r="X5" s="34">
        <f>ROUNDUP(W5,0)</f>
        <v>100</v>
      </c>
      <c r="Y5" s="59">
        <v>2</v>
      </c>
      <c r="Z5" s="60">
        <v>1</v>
      </c>
      <c r="AA5" s="59">
        <v>0.5</v>
      </c>
      <c r="AB5" s="13">
        <f>200*(Y5+1-Z5)*AA5/Y5</f>
        <v>100</v>
      </c>
      <c r="AC5" s="34">
        <f>ROUNDUP(AB5,0)</f>
        <v>100</v>
      </c>
      <c r="AD5" s="39">
        <f>LARGE(CHOOSE({1,2,3,4}, N5,S5,X5,AC5),1)+LARGE(CHOOSE({1,2,3,4}, N5,S5,X5,AC5),2)+I5</f>
        <v>200</v>
      </c>
    </row>
    <row r="6" spans="1:30" s="16" customFormat="1" ht="33" hidden="1" customHeight="1">
      <c r="A6" s="4">
        <v>2</v>
      </c>
      <c r="B6" s="78" t="s">
        <v>233</v>
      </c>
      <c r="C6" s="76" t="s">
        <v>234</v>
      </c>
      <c r="D6" s="78" t="s">
        <v>86</v>
      </c>
      <c r="E6" s="4">
        <v>2</v>
      </c>
      <c r="F6" s="4">
        <v>2</v>
      </c>
      <c r="G6" s="4">
        <v>0.5</v>
      </c>
      <c r="H6" s="13">
        <f>200*(E6+1-F6)*G6/E6</f>
        <v>50</v>
      </c>
      <c r="I6" s="34">
        <f>ROUNDUP(H6,0)</f>
        <v>50</v>
      </c>
      <c r="J6" s="59">
        <v>1</v>
      </c>
      <c r="K6" s="59" t="s">
        <v>51</v>
      </c>
      <c r="L6" s="59">
        <v>0.5</v>
      </c>
      <c r="M6" s="59">
        <v>0</v>
      </c>
      <c r="N6" s="34">
        <v>0</v>
      </c>
      <c r="O6" s="4">
        <v>1</v>
      </c>
      <c r="P6" s="4" t="s">
        <v>51</v>
      </c>
      <c r="Q6" s="4">
        <v>0.5</v>
      </c>
      <c r="R6" s="13">
        <v>0</v>
      </c>
      <c r="S6" s="34">
        <f>ROUNDUP(R6,0)</f>
        <v>0</v>
      </c>
      <c r="T6" s="4">
        <v>2</v>
      </c>
      <c r="U6" s="4" t="s">
        <v>51</v>
      </c>
      <c r="V6" s="4">
        <v>0.25</v>
      </c>
      <c r="W6" s="4">
        <v>0</v>
      </c>
      <c r="X6" s="34">
        <f>ROUNDUP(W6,0)</f>
        <v>0</v>
      </c>
      <c r="Y6" s="4">
        <v>2</v>
      </c>
      <c r="Z6" s="4" t="s">
        <v>51</v>
      </c>
      <c r="AA6" s="4">
        <v>0.5</v>
      </c>
      <c r="AB6" s="4">
        <v>0</v>
      </c>
      <c r="AC6" s="34">
        <f>ROUNDUP(AB6,0)</f>
        <v>0</v>
      </c>
      <c r="AD6" s="39">
        <f>LARGE(CHOOSE({1,2,3,4}, N6,S6,X6,AC6),1)+LARGE(CHOOSE({1,2,3,4}, N6,S6,X6,AC6),2)+I6</f>
        <v>50</v>
      </c>
    </row>
    <row r="7" spans="1:30" s="16" customFormat="1" ht="33" hidden="1" customHeight="1">
      <c r="A7" s="39">
        <v>4</v>
      </c>
      <c r="B7" s="77" t="s">
        <v>24</v>
      </c>
      <c r="C7" s="77" t="s">
        <v>25</v>
      </c>
      <c r="D7" s="77" t="s">
        <v>102</v>
      </c>
      <c r="E7" s="80">
        <v>2</v>
      </c>
      <c r="F7" s="80" t="s">
        <v>51</v>
      </c>
      <c r="G7" s="80">
        <v>1</v>
      </c>
      <c r="H7" s="13">
        <v>0</v>
      </c>
      <c r="I7" s="34">
        <f>ROUNDUP(H7,0)</f>
        <v>0</v>
      </c>
      <c r="J7" s="59">
        <v>1</v>
      </c>
      <c r="K7" s="59" t="s">
        <v>51</v>
      </c>
      <c r="L7" s="59">
        <v>1</v>
      </c>
      <c r="M7" s="59">
        <v>0</v>
      </c>
      <c r="N7" s="34">
        <v>0</v>
      </c>
      <c r="O7" s="59">
        <v>1</v>
      </c>
      <c r="P7" s="59" t="s">
        <v>51</v>
      </c>
      <c r="Q7" s="4">
        <v>1</v>
      </c>
      <c r="R7" s="13">
        <v>0</v>
      </c>
      <c r="S7" s="34">
        <f>ROUNDUP(R7,0)</f>
        <v>0</v>
      </c>
      <c r="T7" s="59">
        <v>2</v>
      </c>
      <c r="U7" s="59">
        <v>2</v>
      </c>
      <c r="V7" s="59">
        <v>0.5</v>
      </c>
      <c r="W7" s="13">
        <f>200*(T7+1-U7)*V7/T7</f>
        <v>50</v>
      </c>
      <c r="X7" s="34">
        <f>ROUNDUP(W7,0)</f>
        <v>50</v>
      </c>
      <c r="Y7" s="59">
        <v>2</v>
      </c>
      <c r="Z7" s="60">
        <v>2</v>
      </c>
      <c r="AA7" s="59">
        <v>0.5</v>
      </c>
      <c r="AB7" s="13">
        <f>200*(Y7+1-Z7)*AA7/Y7</f>
        <v>50</v>
      </c>
      <c r="AC7" s="34">
        <f>ROUNDUP(AB7,0)</f>
        <v>50</v>
      </c>
      <c r="AD7" s="33" t="e">
        <f>#REF!-MIN(N7,S7,AC7)</f>
        <v>#REF!</v>
      </c>
    </row>
  </sheetData>
  <autoFilter ref="A3:AD5">
    <sortState ref="A4:AE7">
      <sortCondition descending="1" ref="AD3:AD5"/>
    </sortState>
  </autoFilter>
  <sortState ref="A5:AE7">
    <sortCondition descending="1" ref="AD5:AD7"/>
  </sortState>
  <mergeCells count="6">
    <mergeCell ref="A1:AC1"/>
    <mergeCell ref="E2:I2"/>
    <mergeCell ref="O2:S2"/>
    <mergeCell ref="T2:X2"/>
    <mergeCell ref="Y2:AC2"/>
    <mergeCell ref="J2:N2"/>
  </mergeCells>
  <pageMargins left="4.642857142857143E-2" right="4.4642857142857144E-2" top="6.7708333333333329E-2" bottom="0.14895833333333333" header="0.3" footer="0.3"/>
  <pageSetup paperSize="9" scale="70" orientation="landscape" r:id="rId1"/>
  <colBreaks count="1" manualBreakCount="1">
    <brk id="31" max="3" man="1"/>
  </colBreaks>
  <legacy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AV20"/>
  <sheetViews>
    <sheetView view="pageBreakPreview" zoomScale="55" zoomScaleNormal="100" zoomScaleSheetLayoutView="55" zoomScalePageLayoutView="115" workbookViewId="0">
      <selection activeCell="P17" sqref="P17"/>
    </sheetView>
  </sheetViews>
  <sheetFormatPr defaultRowHeight="15"/>
  <cols>
    <col min="1" max="1" width="6" style="17" customWidth="1"/>
    <col min="2" max="2" width="25.5703125" style="16" customWidth="1"/>
    <col min="3" max="3" width="13.5703125" style="17" customWidth="1"/>
    <col min="4" max="4" width="15.85546875" style="17" customWidth="1"/>
    <col min="5" max="5" width="10" style="17" customWidth="1"/>
    <col min="6" max="6" width="11.85546875" style="17" customWidth="1"/>
    <col min="7" max="7" width="7" style="17" customWidth="1"/>
    <col min="8" max="8" width="11.28515625" style="17" customWidth="1"/>
    <col min="9" max="14" width="9.140625" style="17" customWidth="1"/>
    <col min="15" max="15" width="9.7109375" style="17" customWidth="1"/>
    <col min="16" max="16" width="12" style="28" customWidth="1"/>
    <col min="17" max="17" width="12" style="17" customWidth="1"/>
    <col min="18" max="18" width="11" style="17" customWidth="1"/>
    <col min="19" max="23" width="12" style="17" customWidth="1"/>
    <col min="24" max="24" width="10.140625" style="17" customWidth="1"/>
    <col min="25" max="25" width="13.5703125" style="17" customWidth="1"/>
    <col min="26" max="26" width="12.28515625" style="17" customWidth="1"/>
    <col min="27" max="27" width="12" style="17" customWidth="1"/>
    <col min="28" max="28" width="12.5703125" style="17" customWidth="1"/>
    <col min="29" max="39" width="10.5703125" style="17" customWidth="1"/>
    <col min="40" max="40" width="17.42578125" style="17" customWidth="1"/>
    <col min="41" max="16384" width="9.140625" style="16"/>
  </cols>
  <sheetData>
    <row r="1" spans="1:48" ht="20.25">
      <c r="A1" s="211" t="s">
        <v>3</v>
      </c>
      <c r="B1" s="211"/>
      <c r="C1" s="211"/>
      <c r="D1" s="211"/>
      <c r="E1" s="211"/>
      <c r="F1" s="211"/>
      <c r="G1" s="211"/>
      <c r="H1" s="211"/>
      <c r="I1" s="211"/>
      <c r="J1" s="211"/>
      <c r="K1" s="211"/>
      <c r="L1" s="211"/>
      <c r="M1" s="211"/>
      <c r="N1" s="211"/>
      <c r="O1" s="211"/>
      <c r="P1" s="211"/>
      <c r="Q1" s="211"/>
      <c r="R1" s="211"/>
      <c r="S1" s="211"/>
      <c r="T1" s="211"/>
      <c r="U1" s="211"/>
      <c r="V1" s="211"/>
      <c r="W1" s="211"/>
      <c r="X1" s="211"/>
      <c r="Y1" s="211"/>
      <c r="Z1" s="211"/>
      <c r="AA1" s="211"/>
      <c r="AB1" s="211"/>
      <c r="AC1" s="211"/>
      <c r="AD1" s="211"/>
      <c r="AE1" s="211"/>
      <c r="AF1" s="211"/>
      <c r="AG1" s="211"/>
      <c r="AH1" s="211"/>
      <c r="AI1" s="123"/>
      <c r="AJ1" s="123"/>
      <c r="AK1" s="123"/>
      <c r="AL1" s="123"/>
      <c r="AM1" s="123"/>
      <c r="AN1" s="36"/>
      <c r="AO1" s="35"/>
      <c r="AP1" s="35"/>
      <c r="AQ1" s="35"/>
      <c r="AR1" s="35"/>
      <c r="AS1" s="35"/>
      <c r="AT1" s="35"/>
      <c r="AU1" s="35"/>
      <c r="AV1" s="35"/>
    </row>
    <row r="2" spans="1:48" ht="155.25" customHeight="1">
      <c r="A2" s="215" t="s">
        <v>1</v>
      </c>
      <c r="B2" s="217" t="s">
        <v>2</v>
      </c>
      <c r="C2" s="215" t="s">
        <v>7</v>
      </c>
      <c r="D2" s="213" t="s">
        <v>85</v>
      </c>
      <c r="E2" s="212" t="s">
        <v>370</v>
      </c>
      <c r="F2" s="212"/>
      <c r="G2" s="212"/>
      <c r="H2" s="212"/>
      <c r="I2" s="212"/>
      <c r="J2" s="212" t="s">
        <v>335</v>
      </c>
      <c r="K2" s="212"/>
      <c r="L2" s="212"/>
      <c r="M2" s="212"/>
      <c r="N2" s="212"/>
      <c r="O2" s="212" t="s">
        <v>315</v>
      </c>
      <c r="P2" s="212"/>
      <c r="Q2" s="212"/>
      <c r="R2" s="212"/>
      <c r="S2" s="212"/>
      <c r="T2" s="212" t="s">
        <v>140</v>
      </c>
      <c r="U2" s="212"/>
      <c r="V2" s="212"/>
      <c r="W2" s="212"/>
      <c r="X2" s="212"/>
      <c r="Y2" s="212" t="s">
        <v>209</v>
      </c>
      <c r="Z2" s="212"/>
      <c r="AA2" s="212"/>
      <c r="AB2" s="212"/>
      <c r="AC2" s="212"/>
      <c r="AD2" s="212" t="s">
        <v>352</v>
      </c>
      <c r="AE2" s="212"/>
      <c r="AF2" s="212"/>
      <c r="AG2" s="212"/>
      <c r="AH2" s="212"/>
      <c r="AI2" s="212" t="s">
        <v>359</v>
      </c>
      <c r="AJ2" s="212"/>
      <c r="AK2" s="212"/>
      <c r="AL2" s="212"/>
      <c r="AM2" s="212"/>
      <c r="AN2" s="209" t="s">
        <v>355</v>
      </c>
      <c r="AO2" s="61"/>
      <c r="AP2" s="61"/>
      <c r="AQ2" s="61"/>
      <c r="AR2" s="61"/>
      <c r="AS2" s="61"/>
      <c r="AT2" s="61"/>
      <c r="AU2" s="61"/>
      <c r="AV2" s="61"/>
    </row>
    <row r="3" spans="1:48" ht="104.25" customHeight="1">
      <c r="A3" s="216"/>
      <c r="B3" s="218"/>
      <c r="C3" s="216"/>
      <c r="D3" s="214"/>
      <c r="E3" s="49" t="s">
        <v>203</v>
      </c>
      <c r="F3" s="49" t="s">
        <v>204</v>
      </c>
      <c r="G3" s="49" t="s">
        <v>205</v>
      </c>
      <c r="H3" s="50" t="s">
        <v>142</v>
      </c>
      <c r="I3" s="67" t="s">
        <v>216</v>
      </c>
      <c r="J3" s="49" t="s">
        <v>203</v>
      </c>
      <c r="K3" s="49" t="s">
        <v>204</v>
      </c>
      <c r="L3" s="49" t="s">
        <v>205</v>
      </c>
      <c r="M3" s="50" t="s">
        <v>142</v>
      </c>
      <c r="N3" s="67" t="s">
        <v>216</v>
      </c>
      <c r="O3" s="49" t="s">
        <v>203</v>
      </c>
      <c r="P3" s="49" t="s">
        <v>204</v>
      </c>
      <c r="Q3" s="49" t="s">
        <v>205</v>
      </c>
      <c r="R3" s="50" t="s">
        <v>142</v>
      </c>
      <c r="S3" s="67" t="s">
        <v>216</v>
      </c>
      <c r="T3" s="49" t="s">
        <v>203</v>
      </c>
      <c r="U3" s="49" t="s">
        <v>204</v>
      </c>
      <c r="V3" s="49" t="s">
        <v>205</v>
      </c>
      <c r="W3" s="50" t="s">
        <v>142</v>
      </c>
      <c r="X3" s="67" t="s">
        <v>216</v>
      </c>
      <c r="Y3" s="49" t="s">
        <v>203</v>
      </c>
      <c r="Z3" s="49" t="s">
        <v>204</v>
      </c>
      <c r="AA3" s="49" t="s">
        <v>205</v>
      </c>
      <c r="AB3" s="50" t="s">
        <v>142</v>
      </c>
      <c r="AC3" s="67" t="s">
        <v>216</v>
      </c>
      <c r="AD3" s="49" t="s">
        <v>203</v>
      </c>
      <c r="AE3" s="49" t="s">
        <v>204</v>
      </c>
      <c r="AF3" s="49" t="s">
        <v>205</v>
      </c>
      <c r="AG3" s="50" t="s">
        <v>142</v>
      </c>
      <c r="AH3" s="67" t="s">
        <v>216</v>
      </c>
      <c r="AI3" s="49" t="s">
        <v>203</v>
      </c>
      <c r="AJ3" s="49" t="s">
        <v>204</v>
      </c>
      <c r="AK3" s="49" t="s">
        <v>205</v>
      </c>
      <c r="AL3" s="50" t="s">
        <v>142</v>
      </c>
      <c r="AM3" s="67" t="s">
        <v>216</v>
      </c>
      <c r="AN3" s="210"/>
    </row>
    <row r="4" spans="1:48" ht="33.75" customHeight="1">
      <c r="A4" s="12">
        <v>1</v>
      </c>
      <c r="B4" s="11" t="s">
        <v>0</v>
      </c>
      <c r="C4" s="12" t="s">
        <v>9</v>
      </c>
      <c r="D4" s="12" t="s">
        <v>86</v>
      </c>
      <c r="E4" s="12">
        <v>8</v>
      </c>
      <c r="F4" s="107">
        <v>1</v>
      </c>
      <c r="G4" s="12">
        <v>1</v>
      </c>
      <c r="H4" s="13">
        <f t="shared" ref="H4:H10" si="0">200*(E4+1-F4)*G4/E4</f>
        <v>200</v>
      </c>
      <c r="I4" s="3">
        <f t="shared" ref="I4:I19" si="1">ROUNDUP(H4,0)</f>
        <v>200</v>
      </c>
      <c r="J4" s="13">
        <v>7</v>
      </c>
      <c r="K4" s="13">
        <v>1</v>
      </c>
      <c r="L4" s="13">
        <v>0.5</v>
      </c>
      <c r="M4" s="13">
        <f>200*(J4+1-K4)*L4/J4</f>
        <v>100</v>
      </c>
      <c r="N4" s="3">
        <f t="shared" ref="N4:N19" si="2">ROUNDUP(M4,0)</f>
        <v>100</v>
      </c>
      <c r="O4" s="13">
        <v>8</v>
      </c>
      <c r="P4" s="13">
        <v>1</v>
      </c>
      <c r="Q4" s="13">
        <v>0.5</v>
      </c>
      <c r="R4" s="13">
        <f>200*(O4+1-P4)*Q4/O4</f>
        <v>100</v>
      </c>
      <c r="S4" s="3">
        <f t="shared" ref="S4:S19" si="3">ROUNDUP(R4,0)</f>
        <v>100</v>
      </c>
      <c r="T4" s="13">
        <v>6</v>
      </c>
      <c r="U4" s="13">
        <v>2</v>
      </c>
      <c r="V4" s="13">
        <v>0</v>
      </c>
      <c r="W4" s="13">
        <f>200*(T4+1-U4)*V4/T4</f>
        <v>0</v>
      </c>
      <c r="X4" s="3">
        <f t="shared" ref="X4:X19" si="4">ROUNDUP(W4,0)</f>
        <v>0</v>
      </c>
      <c r="Y4" s="13">
        <v>10</v>
      </c>
      <c r="Z4" s="39">
        <v>2</v>
      </c>
      <c r="AA4" s="13">
        <v>0.25</v>
      </c>
      <c r="AB4" s="13">
        <f>200*(Y4+1-Z4)*AA4/Y4</f>
        <v>45</v>
      </c>
      <c r="AC4" s="3">
        <f t="shared" ref="AC4:AC19" si="5">ROUNDUP(AB4,0)</f>
        <v>45</v>
      </c>
      <c r="AD4" s="13">
        <v>6</v>
      </c>
      <c r="AE4" s="13">
        <v>1</v>
      </c>
      <c r="AF4" s="13">
        <v>0.5</v>
      </c>
      <c r="AG4" s="13">
        <f>200*(AD4+1-AE4)*AF4/AD4</f>
        <v>100</v>
      </c>
      <c r="AH4" s="3">
        <f t="shared" ref="AH4:AH19" si="6">ROUNDUP(AG4,0)</f>
        <v>100</v>
      </c>
      <c r="AI4" s="13">
        <v>3</v>
      </c>
      <c r="AJ4" s="13">
        <v>1</v>
      </c>
      <c r="AK4" s="13">
        <v>1</v>
      </c>
      <c r="AL4" s="13">
        <f>200*(AI4+1-AJ4)*AK4/AI4</f>
        <v>200</v>
      </c>
      <c r="AM4" s="3">
        <f t="shared" ref="AM4:AM14" si="7">ROUNDUP(AL4,0)</f>
        <v>200</v>
      </c>
      <c r="AN4" s="39">
        <f>LARGE(CHOOSE({1,2,3,4,5,6}, N4,S4,X4,AC4,AH4,AM4),1)+LARGE(CHOOSE({1,2,3,4,5,6}, N4,S4,X4,AC4,AH4,AM4),2)+I4</f>
        <v>500</v>
      </c>
    </row>
    <row r="5" spans="1:48" ht="33.75" customHeight="1">
      <c r="A5" s="12">
        <v>2</v>
      </c>
      <c r="B5" s="11" t="s">
        <v>413</v>
      </c>
      <c r="C5" s="39" t="s">
        <v>13</v>
      </c>
      <c r="D5" s="39" t="s">
        <v>86</v>
      </c>
      <c r="E5" s="12">
        <v>8</v>
      </c>
      <c r="F5" s="12">
        <v>2</v>
      </c>
      <c r="G5" s="12">
        <v>1</v>
      </c>
      <c r="H5" s="13">
        <f t="shared" si="0"/>
        <v>175</v>
      </c>
      <c r="I5" s="3">
        <f t="shared" si="1"/>
        <v>175</v>
      </c>
      <c r="J5" s="13">
        <v>7</v>
      </c>
      <c r="K5" s="13">
        <v>2</v>
      </c>
      <c r="L5" s="13">
        <v>0.5</v>
      </c>
      <c r="M5" s="13">
        <f>200*(J5+1-K5)*L5/J5</f>
        <v>85.714285714285708</v>
      </c>
      <c r="N5" s="3">
        <f t="shared" si="2"/>
        <v>86</v>
      </c>
      <c r="O5" s="13">
        <v>8</v>
      </c>
      <c r="P5" s="13">
        <v>2</v>
      </c>
      <c r="Q5" s="13">
        <v>0.5</v>
      </c>
      <c r="R5" s="13">
        <f>200*(O5+1-P5)*Q5/O5</f>
        <v>87.5</v>
      </c>
      <c r="S5" s="3">
        <f t="shared" si="3"/>
        <v>88</v>
      </c>
      <c r="T5" s="13">
        <v>6</v>
      </c>
      <c r="U5" s="13">
        <v>3</v>
      </c>
      <c r="V5" s="13">
        <v>0</v>
      </c>
      <c r="W5" s="13">
        <f>200*(T5+1-U5)*V5/T5</f>
        <v>0</v>
      </c>
      <c r="X5" s="3">
        <f t="shared" si="4"/>
        <v>0</v>
      </c>
      <c r="Y5" s="13">
        <v>10</v>
      </c>
      <c r="Z5" s="39">
        <v>3</v>
      </c>
      <c r="AA5" s="13">
        <v>0.25</v>
      </c>
      <c r="AB5" s="13">
        <f>200*(Y5+1-Z5)*AA5/Y5</f>
        <v>40</v>
      </c>
      <c r="AC5" s="3">
        <f t="shared" si="5"/>
        <v>40</v>
      </c>
      <c r="AD5" s="13">
        <v>6</v>
      </c>
      <c r="AE5" s="13">
        <v>2</v>
      </c>
      <c r="AF5" s="13">
        <v>0.5</v>
      </c>
      <c r="AG5" s="13">
        <f>200*(AD5+1-AE5)*AF5/AD5</f>
        <v>83.333333333333329</v>
      </c>
      <c r="AH5" s="3">
        <f t="shared" si="6"/>
        <v>84</v>
      </c>
      <c r="AI5" s="13">
        <v>3</v>
      </c>
      <c r="AJ5" s="13">
        <v>2</v>
      </c>
      <c r="AK5" s="13">
        <v>1</v>
      </c>
      <c r="AL5" s="13">
        <f>200*(AI5+1-AJ5)*AK5/AI5</f>
        <v>133.33333333333334</v>
      </c>
      <c r="AM5" s="3">
        <f t="shared" si="7"/>
        <v>134</v>
      </c>
      <c r="AN5" s="39">
        <f>LARGE(CHOOSE({1,2,3,4,5,6}, N5,S5,X5,AC5,AH5,AM5),1)+LARGE(CHOOSE({1,2,3,4,5,6}, N5,S5,X5,AC5,AH5,AM5),2)+I5</f>
        <v>397</v>
      </c>
    </row>
    <row r="6" spans="1:48" ht="33.75" customHeight="1">
      <c r="A6" s="12">
        <v>3</v>
      </c>
      <c r="B6" s="11" t="s">
        <v>16</v>
      </c>
      <c r="C6" s="39" t="s">
        <v>17</v>
      </c>
      <c r="D6" s="39" t="s">
        <v>88</v>
      </c>
      <c r="E6" s="12">
        <v>8</v>
      </c>
      <c r="F6" s="12">
        <v>1</v>
      </c>
      <c r="G6" s="12">
        <v>1</v>
      </c>
      <c r="H6" s="13">
        <f t="shared" si="0"/>
        <v>200</v>
      </c>
      <c r="I6" s="3">
        <f t="shared" si="1"/>
        <v>200</v>
      </c>
      <c r="J6" s="13">
        <v>7</v>
      </c>
      <c r="K6" s="13">
        <v>3</v>
      </c>
      <c r="L6" s="13">
        <v>0.5</v>
      </c>
      <c r="M6" s="13">
        <f>200*(J6+1-K6)*L6/J6</f>
        <v>71.428571428571431</v>
      </c>
      <c r="N6" s="3">
        <f t="shared" si="2"/>
        <v>72</v>
      </c>
      <c r="O6" s="13">
        <v>8</v>
      </c>
      <c r="P6" s="13">
        <v>3</v>
      </c>
      <c r="Q6" s="13">
        <v>0.5</v>
      </c>
      <c r="R6" s="13">
        <f>200*(O6+1-P6)*Q6/O6</f>
        <v>75</v>
      </c>
      <c r="S6" s="3">
        <f t="shared" si="3"/>
        <v>75</v>
      </c>
      <c r="T6" s="13">
        <v>6</v>
      </c>
      <c r="U6" s="13" t="s">
        <v>51</v>
      </c>
      <c r="V6" s="13">
        <v>0</v>
      </c>
      <c r="W6" s="13">
        <v>0</v>
      </c>
      <c r="X6" s="3">
        <f t="shared" si="4"/>
        <v>0</v>
      </c>
      <c r="Y6" s="13">
        <v>10</v>
      </c>
      <c r="Z6" s="39" t="s">
        <v>51</v>
      </c>
      <c r="AA6" s="13">
        <v>0.25</v>
      </c>
      <c r="AB6" s="13">
        <v>0</v>
      </c>
      <c r="AC6" s="3">
        <f t="shared" si="5"/>
        <v>0</v>
      </c>
      <c r="AD6" s="13">
        <v>6</v>
      </c>
      <c r="AE6" s="13">
        <v>3</v>
      </c>
      <c r="AF6" s="13">
        <v>0.5</v>
      </c>
      <c r="AG6" s="13">
        <f>200*(AD6+1-AE6)*AF6/AD6</f>
        <v>66.666666666666671</v>
      </c>
      <c r="AH6" s="3">
        <f t="shared" si="6"/>
        <v>67</v>
      </c>
      <c r="AI6" s="13">
        <v>3</v>
      </c>
      <c r="AJ6" s="13">
        <v>3</v>
      </c>
      <c r="AK6" s="13">
        <v>1</v>
      </c>
      <c r="AL6" s="13">
        <f>200*(AI6+1-AJ6)*AK6/AI6</f>
        <v>66.666666666666671</v>
      </c>
      <c r="AM6" s="3">
        <f t="shared" si="7"/>
        <v>67</v>
      </c>
      <c r="AN6" s="39">
        <f>LARGE(CHOOSE({1,2,3,4,5,6}, N6,S6,X6,AC6,AH6,AM6),1)+LARGE(CHOOSE({1,2,3,4,5,6}, N6,S6,X6,AC6,AH6,AM6),2)+I6</f>
        <v>347</v>
      </c>
    </row>
    <row r="7" spans="1:48" ht="33.75" customHeight="1">
      <c r="A7" s="12">
        <v>4</v>
      </c>
      <c r="B7" s="11" t="s">
        <v>30</v>
      </c>
      <c r="C7" s="39" t="s">
        <v>11</v>
      </c>
      <c r="D7" s="39" t="s">
        <v>99</v>
      </c>
      <c r="E7" s="12">
        <v>8</v>
      </c>
      <c r="F7" s="12">
        <v>3</v>
      </c>
      <c r="G7" s="12">
        <v>1</v>
      </c>
      <c r="H7" s="13">
        <f t="shared" si="0"/>
        <v>150</v>
      </c>
      <c r="I7" s="3">
        <f t="shared" si="1"/>
        <v>150</v>
      </c>
      <c r="J7" s="13">
        <v>7</v>
      </c>
      <c r="K7" s="13">
        <v>4</v>
      </c>
      <c r="L7" s="13">
        <v>0.5</v>
      </c>
      <c r="M7" s="13">
        <f>200*(J7+1-K7)*L7/J7</f>
        <v>57.142857142857146</v>
      </c>
      <c r="N7" s="3">
        <f t="shared" si="2"/>
        <v>58</v>
      </c>
      <c r="O7" s="13">
        <v>8</v>
      </c>
      <c r="P7" s="13">
        <v>5</v>
      </c>
      <c r="Q7" s="13">
        <v>0.5</v>
      </c>
      <c r="R7" s="13">
        <f>200*(O7+1-P7)*Q7/O7</f>
        <v>50</v>
      </c>
      <c r="S7" s="3">
        <f t="shared" si="3"/>
        <v>50</v>
      </c>
      <c r="T7" s="13">
        <v>6</v>
      </c>
      <c r="U7" s="13" t="s">
        <v>51</v>
      </c>
      <c r="V7" s="13">
        <v>0</v>
      </c>
      <c r="W7" s="13">
        <v>0</v>
      </c>
      <c r="X7" s="3">
        <f t="shared" si="4"/>
        <v>0</v>
      </c>
      <c r="Y7" s="13">
        <v>10</v>
      </c>
      <c r="Z7" s="39">
        <v>9</v>
      </c>
      <c r="AA7" s="13">
        <v>0.25</v>
      </c>
      <c r="AB7" s="13">
        <f>200*(Y7+1-Z7)*AA7/Y7</f>
        <v>10</v>
      </c>
      <c r="AC7" s="3">
        <f t="shared" si="5"/>
        <v>10</v>
      </c>
      <c r="AD7" s="13">
        <v>6</v>
      </c>
      <c r="AE7" s="13">
        <v>4</v>
      </c>
      <c r="AF7" s="13">
        <v>0.5</v>
      </c>
      <c r="AG7" s="13">
        <f>200*(AD7+1-AE7)*AF7/AD7</f>
        <v>50</v>
      </c>
      <c r="AH7" s="3">
        <f t="shared" si="6"/>
        <v>50</v>
      </c>
      <c r="AI7" s="13">
        <v>3</v>
      </c>
      <c r="AJ7" s="13" t="s">
        <v>51</v>
      </c>
      <c r="AK7" s="13">
        <v>1</v>
      </c>
      <c r="AL7" s="13">
        <v>0</v>
      </c>
      <c r="AM7" s="3">
        <f t="shared" si="7"/>
        <v>0</v>
      </c>
      <c r="AN7" s="39">
        <f>LARGE(CHOOSE({1,2,3,4,5,6}, N7,S7,X7,AC7,AH7,AM7),1)+LARGE(CHOOSE({1,2,3,4,5,6}, N7,S7,X7,AC7,AH7,AM7),2)+I7</f>
        <v>258</v>
      </c>
    </row>
    <row r="8" spans="1:48" ht="33.75" customHeight="1">
      <c r="A8" s="12">
        <v>5</v>
      </c>
      <c r="B8" s="23" t="s">
        <v>316</v>
      </c>
      <c r="C8" s="4" t="s">
        <v>317</v>
      </c>
      <c r="D8" s="4" t="s">
        <v>434</v>
      </c>
      <c r="E8" s="12">
        <v>8</v>
      </c>
      <c r="F8" s="4">
        <v>4</v>
      </c>
      <c r="G8" s="12">
        <v>1</v>
      </c>
      <c r="H8" s="13">
        <f t="shared" si="0"/>
        <v>125</v>
      </c>
      <c r="I8" s="3">
        <f t="shared" si="1"/>
        <v>125</v>
      </c>
      <c r="J8" s="13">
        <v>7</v>
      </c>
      <c r="K8" s="13" t="s">
        <v>51</v>
      </c>
      <c r="L8" s="13">
        <v>0.5</v>
      </c>
      <c r="M8" s="13">
        <v>0</v>
      </c>
      <c r="N8" s="3">
        <f t="shared" si="2"/>
        <v>0</v>
      </c>
      <c r="O8" s="4">
        <v>8</v>
      </c>
      <c r="P8" s="4">
        <v>4</v>
      </c>
      <c r="Q8" s="13">
        <v>0.5</v>
      </c>
      <c r="R8" s="13">
        <f>200*(O8+1-P8)*Q8/O8</f>
        <v>62.5</v>
      </c>
      <c r="S8" s="3">
        <f t="shared" si="3"/>
        <v>63</v>
      </c>
      <c r="T8" s="13">
        <v>7</v>
      </c>
      <c r="U8" s="13" t="s">
        <v>51</v>
      </c>
      <c r="V8" s="13">
        <v>0</v>
      </c>
      <c r="W8" s="13">
        <v>0</v>
      </c>
      <c r="X8" s="3">
        <f t="shared" si="4"/>
        <v>0</v>
      </c>
      <c r="Y8" s="13">
        <v>11</v>
      </c>
      <c r="Z8" s="39" t="s">
        <v>51</v>
      </c>
      <c r="AA8" s="13">
        <v>0.25</v>
      </c>
      <c r="AB8" s="13">
        <v>0</v>
      </c>
      <c r="AC8" s="3">
        <f t="shared" si="5"/>
        <v>0</v>
      </c>
      <c r="AD8" s="13">
        <v>6</v>
      </c>
      <c r="AE8" s="13" t="s">
        <v>51</v>
      </c>
      <c r="AF8" s="13">
        <v>0.5</v>
      </c>
      <c r="AG8" s="13">
        <v>0</v>
      </c>
      <c r="AH8" s="3">
        <f t="shared" si="6"/>
        <v>0</v>
      </c>
      <c r="AI8" s="13">
        <v>3</v>
      </c>
      <c r="AJ8" s="13" t="s">
        <v>51</v>
      </c>
      <c r="AK8" s="13">
        <v>1</v>
      </c>
      <c r="AL8" s="13">
        <v>0</v>
      </c>
      <c r="AM8" s="3">
        <f t="shared" si="7"/>
        <v>0</v>
      </c>
      <c r="AN8" s="39">
        <f>LARGE(CHOOSE({1,2,3,4,5,6}, N8,S8,X8,AC8,AH8,AM8),1)+LARGE(CHOOSE({1,2,3,4,5,6}, N8,S8,X8,AC8,AH8,AM8),2)+I8</f>
        <v>188</v>
      </c>
    </row>
    <row r="9" spans="1:48" ht="33.75" customHeight="1">
      <c r="A9" s="12">
        <v>6</v>
      </c>
      <c r="B9" s="68" t="s">
        <v>147</v>
      </c>
      <c r="C9" s="39" t="s">
        <v>171</v>
      </c>
      <c r="D9" s="39" t="s">
        <v>144</v>
      </c>
      <c r="E9" s="12">
        <v>8</v>
      </c>
      <c r="F9" s="62">
        <v>5</v>
      </c>
      <c r="G9" s="12">
        <v>1</v>
      </c>
      <c r="H9" s="13">
        <f t="shared" si="0"/>
        <v>100</v>
      </c>
      <c r="I9" s="3">
        <f t="shared" si="1"/>
        <v>100</v>
      </c>
      <c r="J9" s="13">
        <v>7</v>
      </c>
      <c r="K9" s="13" t="s">
        <v>51</v>
      </c>
      <c r="L9" s="13">
        <v>0.5</v>
      </c>
      <c r="M9" s="13">
        <v>0</v>
      </c>
      <c r="N9" s="3">
        <f t="shared" si="2"/>
        <v>0</v>
      </c>
      <c r="O9" s="13">
        <v>8</v>
      </c>
      <c r="P9" s="6" t="s">
        <v>51</v>
      </c>
      <c r="Q9" s="13">
        <v>0.5</v>
      </c>
      <c r="R9" s="13">
        <v>0</v>
      </c>
      <c r="S9" s="3">
        <f t="shared" si="3"/>
        <v>0</v>
      </c>
      <c r="T9" s="13">
        <v>6</v>
      </c>
      <c r="U9" s="13" t="s">
        <v>51</v>
      </c>
      <c r="V9" s="13">
        <v>0</v>
      </c>
      <c r="W9" s="13">
        <v>0</v>
      </c>
      <c r="X9" s="3">
        <f t="shared" si="4"/>
        <v>0</v>
      </c>
      <c r="Y9" s="13">
        <v>10</v>
      </c>
      <c r="Z9" s="39">
        <v>6</v>
      </c>
      <c r="AA9" s="13">
        <v>0.25</v>
      </c>
      <c r="AB9" s="13">
        <f>200*(Y9+1-Z9)*AA9/Y9</f>
        <v>25</v>
      </c>
      <c r="AC9" s="3">
        <f t="shared" si="5"/>
        <v>25</v>
      </c>
      <c r="AD9" s="13">
        <v>6</v>
      </c>
      <c r="AE9" s="13" t="s">
        <v>51</v>
      </c>
      <c r="AF9" s="13">
        <v>0.5</v>
      </c>
      <c r="AG9" s="13">
        <v>0</v>
      </c>
      <c r="AH9" s="3">
        <f t="shared" si="6"/>
        <v>0</v>
      </c>
      <c r="AI9" s="13">
        <v>3</v>
      </c>
      <c r="AJ9" s="13" t="s">
        <v>51</v>
      </c>
      <c r="AK9" s="13">
        <v>1</v>
      </c>
      <c r="AL9" s="13">
        <v>0</v>
      </c>
      <c r="AM9" s="3">
        <f t="shared" si="7"/>
        <v>0</v>
      </c>
      <c r="AN9" s="39">
        <f>LARGE(CHOOSE({1,2,3,4,5,6}, N9,S9,X9,AC9,AH9,AM9),1)+LARGE(CHOOSE({1,2,3,4,5,6}, N9,S9,X9,AC9,AH9,AM9),2)+I9</f>
        <v>125</v>
      </c>
    </row>
    <row r="10" spans="1:48" ht="33.75" customHeight="1">
      <c r="A10" s="12">
        <v>7</v>
      </c>
      <c r="B10" s="23" t="s">
        <v>318</v>
      </c>
      <c r="C10" s="4" t="s">
        <v>319</v>
      </c>
      <c r="D10" s="4" t="s">
        <v>86</v>
      </c>
      <c r="E10" s="12">
        <v>8</v>
      </c>
      <c r="F10" s="4">
        <v>6</v>
      </c>
      <c r="G10" s="12">
        <v>1</v>
      </c>
      <c r="H10" s="13">
        <f t="shared" si="0"/>
        <v>75</v>
      </c>
      <c r="I10" s="3">
        <f t="shared" si="1"/>
        <v>75</v>
      </c>
      <c r="J10" s="13">
        <v>7</v>
      </c>
      <c r="K10" s="13">
        <v>7</v>
      </c>
      <c r="L10" s="13">
        <v>0.5</v>
      </c>
      <c r="M10" s="13">
        <f>200*(J10+1-K10)*L10/J10</f>
        <v>14.285714285714286</v>
      </c>
      <c r="N10" s="3">
        <f t="shared" si="2"/>
        <v>15</v>
      </c>
      <c r="O10" s="4">
        <v>8</v>
      </c>
      <c r="P10" s="4">
        <v>8</v>
      </c>
      <c r="Q10" s="13">
        <v>0.5</v>
      </c>
      <c r="R10" s="13">
        <f>200*(O10+1-P10)*Q10/O10</f>
        <v>12.5</v>
      </c>
      <c r="S10" s="3">
        <f t="shared" si="3"/>
        <v>13</v>
      </c>
      <c r="T10" s="13">
        <v>8</v>
      </c>
      <c r="U10" s="13" t="s">
        <v>51</v>
      </c>
      <c r="V10" s="13">
        <v>0</v>
      </c>
      <c r="W10" s="13">
        <v>0</v>
      </c>
      <c r="X10" s="3">
        <f t="shared" si="4"/>
        <v>0</v>
      </c>
      <c r="Y10" s="13">
        <v>12</v>
      </c>
      <c r="Z10" s="39" t="s">
        <v>51</v>
      </c>
      <c r="AA10" s="13">
        <v>0.25</v>
      </c>
      <c r="AB10" s="13">
        <v>0</v>
      </c>
      <c r="AC10" s="3">
        <f t="shared" si="5"/>
        <v>0</v>
      </c>
      <c r="AD10" s="13">
        <v>6</v>
      </c>
      <c r="AE10" s="13">
        <v>5</v>
      </c>
      <c r="AF10" s="13">
        <v>0.5</v>
      </c>
      <c r="AG10" s="13">
        <f>200*(AD10+1-AE10)*AF10/AD10</f>
        <v>33.333333333333336</v>
      </c>
      <c r="AH10" s="3">
        <f t="shared" si="6"/>
        <v>34</v>
      </c>
      <c r="AI10" s="13">
        <v>3</v>
      </c>
      <c r="AJ10" s="13" t="s">
        <v>51</v>
      </c>
      <c r="AK10" s="13">
        <v>1</v>
      </c>
      <c r="AL10" s="13">
        <v>0</v>
      </c>
      <c r="AM10" s="3">
        <f t="shared" si="7"/>
        <v>0</v>
      </c>
      <c r="AN10" s="39">
        <f>LARGE(CHOOSE({1,2,3,4,5,6}, N10,S10,X10,AC10,AH10,AM10),1)+LARGE(CHOOSE({1,2,3,4,5,6}, N10,S10,X10,AC10,AH10,AM10),2)+I10</f>
        <v>124</v>
      </c>
    </row>
    <row r="11" spans="1:48" ht="33.75" customHeight="1">
      <c r="A11" s="12">
        <v>8</v>
      </c>
      <c r="B11" s="11" t="s">
        <v>28</v>
      </c>
      <c r="C11" s="39" t="s">
        <v>12</v>
      </c>
      <c r="D11" s="39" t="s">
        <v>99</v>
      </c>
      <c r="E11" s="12">
        <v>8</v>
      </c>
      <c r="F11" s="12" t="s">
        <v>51</v>
      </c>
      <c r="G11" s="12">
        <v>1</v>
      </c>
      <c r="H11" s="13">
        <v>0</v>
      </c>
      <c r="I11" s="3">
        <f t="shared" si="1"/>
        <v>0</v>
      </c>
      <c r="J11" s="13">
        <v>7</v>
      </c>
      <c r="K11" s="13">
        <v>6</v>
      </c>
      <c r="L11" s="13">
        <v>0.5</v>
      </c>
      <c r="M11" s="13">
        <f>200*(J11+1-K11)*L11/J11</f>
        <v>28.571428571428573</v>
      </c>
      <c r="N11" s="3">
        <f t="shared" si="2"/>
        <v>29</v>
      </c>
      <c r="O11" s="13">
        <v>8</v>
      </c>
      <c r="P11" s="13">
        <v>6</v>
      </c>
      <c r="Q11" s="13">
        <v>0.5</v>
      </c>
      <c r="R11" s="13">
        <f>200*(O11+1-P11)*Q11/O11</f>
        <v>37.5</v>
      </c>
      <c r="S11" s="3">
        <f t="shared" si="3"/>
        <v>38</v>
      </c>
      <c r="T11" s="13">
        <v>6</v>
      </c>
      <c r="U11" s="13" t="s">
        <v>51</v>
      </c>
      <c r="V11" s="13">
        <v>0</v>
      </c>
      <c r="W11" s="13">
        <v>0</v>
      </c>
      <c r="X11" s="3">
        <f t="shared" si="4"/>
        <v>0</v>
      </c>
      <c r="Y11" s="13">
        <v>10</v>
      </c>
      <c r="Z11" s="39">
        <v>5</v>
      </c>
      <c r="AA11" s="13">
        <v>0.25</v>
      </c>
      <c r="AB11" s="13">
        <f>200*(Y11+1-Z11)*AA11/Y11</f>
        <v>30</v>
      </c>
      <c r="AC11" s="3">
        <f t="shared" si="5"/>
        <v>30</v>
      </c>
      <c r="AD11" s="13">
        <v>6</v>
      </c>
      <c r="AE11" s="13" t="s">
        <v>51</v>
      </c>
      <c r="AF11" s="13">
        <v>0.5</v>
      </c>
      <c r="AG11" s="13">
        <v>0</v>
      </c>
      <c r="AH11" s="3">
        <f t="shared" si="6"/>
        <v>0</v>
      </c>
      <c r="AI11" s="13">
        <v>3</v>
      </c>
      <c r="AJ11" s="13" t="s">
        <v>51</v>
      </c>
      <c r="AK11" s="13">
        <v>1</v>
      </c>
      <c r="AL11" s="13">
        <v>0</v>
      </c>
      <c r="AM11" s="3">
        <f t="shared" si="7"/>
        <v>0</v>
      </c>
      <c r="AN11" s="39">
        <f>LARGE(CHOOSE({1,2,3,4,5,6}, N11,S11,X11,AC11,AH11,AM11),1)+LARGE(CHOOSE({1,2,3,4,5,6}, N11,S11,X11,AC11,AH11,AM11),2)+I11</f>
        <v>68</v>
      </c>
    </row>
    <row r="12" spans="1:48" ht="33.75" customHeight="1">
      <c r="A12" s="12">
        <v>9</v>
      </c>
      <c r="B12" s="64" t="s">
        <v>52</v>
      </c>
      <c r="C12" s="39" t="s">
        <v>59</v>
      </c>
      <c r="D12" s="39" t="s">
        <v>99</v>
      </c>
      <c r="E12" s="12">
        <v>8</v>
      </c>
      <c r="F12" s="12" t="s">
        <v>51</v>
      </c>
      <c r="G12" s="12">
        <v>1</v>
      </c>
      <c r="H12" s="13">
        <v>0</v>
      </c>
      <c r="I12" s="3">
        <f t="shared" si="1"/>
        <v>0</v>
      </c>
      <c r="J12" s="13">
        <v>7</v>
      </c>
      <c r="K12" s="13">
        <v>5</v>
      </c>
      <c r="L12" s="13">
        <v>0.5</v>
      </c>
      <c r="M12" s="13">
        <f>200*(J12+1-K12)*L12/J12</f>
        <v>42.857142857142854</v>
      </c>
      <c r="N12" s="3">
        <f t="shared" si="2"/>
        <v>43</v>
      </c>
      <c r="O12" s="13">
        <v>8</v>
      </c>
      <c r="P12" s="13">
        <v>7</v>
      </c>
      <c r="Q12" s="13">
        <v>0.5</v>
      </c>
      <c r="R12" s="13">
        <f>200*(O12+1-P12)*Q12/O12</f>
        <v>25</v>
      </c>
      <c r="S12" s="3">
        <f t="shared" si="3"/>
        <v>25</v>
      </c>
      <c r="T12" s="13">
        <v>6</v>
      </c>
      <c r="U12" s="13">
        <v>6</v>
      </c>
      <c r="V12" s="13">
        <v>0</v>
      </c>
      <c r="W12" s="13">
        <f>200*(T12+1-U12)*V12/T12</f>
        <v>0</v>
      </c>
      <c r="X12" s="3">
        <f t="shared" si="4"/>
        <v>0</v>
      </c>
      <c r="Y12" s="13">
        <v>10</v>
      </c>
      <c r="Z12" s="39">
        <v>7</v>
      </c>
      <c r="AA12" s="13">
        <v>0.25</v>
      </c>
      <c r="AB12" s="13">
        <f>200*(Y12+1-Z12)*AA12/Y12</f>
        <v>20</v>
      </c>
      <c r="AC12" s="3">
        <f t="shared" si="5"/>
        <v>20</v>
      </c>
      <c r="AD12" s="13">
        <v>6</v>
      </c>
      <c r="AE12" s="13" t="s">
        <v>51</v>
      </c>
      <c r="AF12" s="13">
        <v>0.5</v>
      </c>
      <c r="AG12" s="13">
        <v>0</v>
      </c>
      <c r="AH12" s="3">
        <f t="shared" si="6"/>
        <v>0</v>
      </c>
      <c r="AI12" s="13">
        <v>3</v>
      </c>
      <c r="AJ12" s="13" t="s">
        <v>51</v>
      </c>
      <c r="AK12" s="13">
        <v>1</v>
      </c>
      <c r="AL12" s="13">
        <v>0</v>
      </c>
      <c r="AM12" s="3">
        <f t="shared" si="7"/>
        <v>0</v>
      </c>
      <c r="AN12" s="39">
        <f>LARGE(CHOOSE({1,2,3,4,5,6}, N12,S12,X12,AC12,AH12,AM12),1)+LARGE(CHOOSE({1,2,3,4,5,6}, N12,S12,X12,AC12,AH12,AM12),2)+I12</f>
        <v>68</v>
      </c>
    </row>
    <row r="13" spans="1:48" ht="33.75" customHeight="1">
      <c r="A13" s="12">
        <v>10</v>
      </c>
      <c r="B13" s="11" t="s">
        <v>167</v>
      </c>
      <c r="C13" s="39" t="s">
        <v>19</v>
      </c>
      <c r="D13" s="39" t="s">
        <v>100</v>
      </c>
      <c r="E13" s="12">
        <v>8</v>
      </c>
      <c r="F13" s="12" t="s">
        <v>51</v>
      </c>
      <c r="G13" s="12">
        <v>1</v>
      </c>
      <c r="H13" s="13">
        <v>0</v>
      </c>
      <c r="I13" s="3">
        <f t="shared" si="1"/>
        <v>0</v>
      </c>
      <c r="J13" s="13">
        <v>7</v>
      </c>
      <c r="K13" s="13" t="s">
        <v>51</v>
      </c>
      <c r="L13" s="13">
        <v>0.5</v>
      </c>
      <c r="M13" s="13">
        <v>0</v>
      </c>
      <c r="N13" s="3">
        <f t="shared" si="2"/>
        <v>0</v>
      </c>
      <c r="O13" s="13">
        <v>8</v>
      </c>
      <c r="P13" s="6" t="s">
        <v>51</v>
      </c>
      <c r="Q13" s="13">
        <v>0.5</v>
      </c>
      <c r="R13" s="13">
        <v>0</v>
      </c>
      <c r="S13" s="3">
        <f t="shared" si="3"/>
        <v>0</v>
      </c>
      <c r="T13" s="13">
        <v>6</v>
      </c>
      <c r="U13" s="13">
        <v>1</v>
      </c>
      <c r="V13" s="13">
        <v>0</v>
      </c>
      <c r="W13" s="13">
        <f>200*(T13+1-U13)*V13/T13</f>
        <v>0</v>
      </c>
      <c r="X13" s="3">
        <f t="shared" si="4"/>
        <v>0</v>
      </c>
      <c r="Y13" s="13">
        <v>10</v>
      </c>
      <c r="Z13" s="39">
        <v>1</v>
      </c>
      <c r="AA13" s="13">
        <v>0.25</v>
      </c>
      <c r="AB13" s="13">
        <f>200*(Y13+1-Z13)*AA13/Y13</f>
        <v>50</v>
      </c>
      <c r="AC13" s="3">
        <f t="shared" si="5"/>
        <v>50</v>
      </c>
      <c r="AD13" s="13">
        <v>6</v>
      </c>
      <c r="AE13" s="13" t="s">
        <v>51</v>
      </c>
      <c r="AF13" s="13">
        <v>0.5</v>
      </c>
      <c r="AG13" s="13">
        <v>0</v>
      </c>
      <c r="AH13" s="3">
        <f t="shared" si="6"/>
        <v>0</v>
      </c>
      <c r="AI13" s="13">
        <v>3</v>
      </c>
      <c r="AJ13" s="13" t="s">
        <v>51</v>
      </c>
      <c r="AK13" s="13">
        <v>1</v>
      </c>
      <c r="AL13" s="13">
        <v>0</v>
      </c>
      <c r="AM13" s="3">
        <f t="shared" si="7"/>
        <v>0</v>
      </c>
      <c r="AN13" s="39">
        <f>LARGE(CHOOSE({1,2,3,4,5,6}, N13,S13,X13,AC13,AH13,AM13),1)+LARGE(CHOOSE({1,2,3,4,5,6}, N13,S13,X13,AC13,AH13,AM13),2)+I13</f>
        <v>50</v>
      </c>
    </row>
    <row r="14" spans="1:48" ht="33.75" customHeight="1">
      <c r="A14" s="12">
        <v>11</v>
      </c>
      <c r="B14" s="11" t="s">
        <v>29</v>
      </c>
      <c r="C14" s="39" t="s">
        <v>20</v>
      </c>
      <c r="D14" s="39" t="s">
        <v>91</v>
      </c>
      <c r="E14" s="12">
        <v>8</v>
      </c>
      <c r="F14" s="12" t="s">
        <v>51</v>
      </c>
      <c r="G14" s="12">
        <v>1</v>
      </c>
      <c r="H14" s="13">
        <v>0</v>
      </c>
      <c r="I14" s="3">
        <f t="shared" si="1"/>
        <v>0</v>
      </c>
      <c r="J14" s="13">
        <v>7</v>
      </c>
      <c r="K14" s="13" t="s">
        <v>51</v>
      </c>
      <c r="L14" s="13">
        <v>0.5</v>
      </c>
      <c r="M14" s="13">
        <v>0</v>
      </c>
      <c r="N14" s="3">
        <f t="shared" si="2"/>
        <v>0</v>
      </c>
      <c r="O14" s="13">
        <v>8</v>
      </c>
      <c r="P14" s="6" t="s">
        <v>51</v>
      </c>
      <c r="Q14" s="13">
        <v>0.5</v>
      </c>
      <c r="R14" s="13">
        <v>0</v>
      </c>
      <c r="S14" s="3">
        <f t="shared" si="3"/>
        <v>0</v>
      </c>
      <c r="T14" s="13">
        <v>6</v>
      </c>
      <c r="U14" s="13">
        <v>4</v>
      </c>
      <c r="V14" s="13">
        <v>0</v>
      </c>
      <c r="W14" s="13">
        <f>200*(T14+1-U14)*V14/T14</f>
        <v>0</v>
      </c>
      <c r="X14" s="3">
        <f t="shared" si="4"/>
        <v>0</v>
      </c>
      <c r="Y14" s="13">
        <v>10</v>
      </c>
      <c r="Z14" s="39">
        <v>4</v>
      </c>
      <c r="AA14" s="13">
        <v>0.25</v>
      </c>
      <c r="AB14" s="13">
        <f>200*(Y14+1-Z14)*AA14/Y14</f>
        <v>35</v>
      </c>
      <c r="AC14" s="3">
        <f t="shared" si="5"/>
        <v>35</v>
      </c>
      <c r="AD14" s="13">
        <v>6</v>
      </c>
      <c r="AE14" s="13" t="s">
        <v>51</v>
      </c>
      <c r="AF14" s="13">
        <v>0.5</v>
      </c>
      <c r="AG14" s="13">
        <v>0</v>
      </c>
      <c r="AH14" s="3">
        <f t="shared" si="6"/>
        <v>0</v>
      </c>
      <c r="AI14" s="13">
        <v>3</v>
      </c>
      <c r="AJ14" s="13" t="s">
        <v>51</v>
      </c>
      <c r="AK14" s="13">
        <v>1</v>
      </c>
      <c r="AL14" s="13">
        <v>0</v>
      </c>
      <c r="AM14" s="3">
        <f t="shared" si="7"/>
        <v>0</v>
      </c>
      <c r="AN14" s="39">
        <f>LARGE(CHOOSE({1,2,3,4,5,6}, N14,S14,X14,AC14,AH14,AM14),1)+LARGE(CHOOSE({1,2,3,4,5,6}, N14,S14,X14,AC14,AH14,AM14),2)+I14</f>
        <v>35</v>
      </c>
    </row>
    <row r="15" spans="1:48" ht="33.75" customHeight="1">
      <c r="A15" s="12">
        <v>12</v>
      </c>
      <c r="B15" s="11" t="s">
        <v>27</v>
      </c>
      <c r="C15" s="39" t="s">
        <v>10</v>
      </c>
      <c r="D15" s="39" t="s">
        <v>99</v>
      </c>
      <c r="E15" s="12">
        <v>8</v>
      </c>
      <c r="F15" s="12" t="s">
        <v>51</v>
      </c>
      <c r="G15" s="12">
        <v>1</v>
      </c>
      <c r="H15" s="13">
        <v>0</v>
      </c>
      <c r="I15" s="3">
        <f t="shared" si="1"/>
        <v>0</v>
      </c>
      <c r="J15" s="13">
        <v>7</v>
      </c>
      <c r="K15" s="13" t="s">
        <v>51</v>
      </c>
      <c r="L15" s="13">
        <v>1</v>
      </c>
      <c r="M15" s="13">
        <v>0</v>
      </c>
      <c r="N15" s="3">
        <f t="shared" si="2"/>
        <v>0</v>
      </c>
      <c r="O15" s="13">
        <v>8</v>
      </c>
      <c r="P15" s="6" t="s">
        <v>51</v>
      </c>
      <c r="Q15" s="13">
        <v>1</v>
      </c>
      <c r="R15" s="13">
        <v>0</v>
      </c>
      <c r="S15" s="3">
        <f t="shared" si="3"/>
        <v>0</v>
      </c>
      <c r="T15" s="13">
        <v>6</v>
      </c>
      <c r="U15" s="13">
        <v>5</v>
      </c>
      <c r="V15" s="13">
        <v>0.5</v>
      </c>
      <c r="W15" s="13">
        <f>200*(T15+1-U15)*V15/T15</f>
        <v>33.333333333333336</v>
      </c>
      <c r="X15" s="3">
        <f t="shared" si="4"/>
        <v>34</v>
      </c>
      <c r="Y15" s="13">
        <v>10</v>
      </c>
      <c r="Z15" s="39" t="s">
        <v>51</v>
      </c>
      <c r="AA15" s="13">
        <v>0.5</v>
      </c>
      <c r="AB15" s="13">
        <v>0</v>
      </c>
      <c r="AC15" s="3">
        <f t="shared" si="5"/>
        <v>0</v>
      </c>
      <c r="AD15" s="13">
        <v>6</v>
      </c>
      <c r="AE15" s="3" t="s">
        <v>51</v>
      </c>
      <c r="AF15" s="13">
        <v>0.5</v>
      </c>
      <c r="AG15" s="13">
        <v>0</v>
      </c>
      <c r="AH15" s="3">
        <f t="shared" si="6"/>
        <v>0</v>
      </c>
      <c r="AI15" s="13">
        <v>3</v>
      </c>
      <c r="AJ15" s="13" t="s">
        <v>51</v>
      </c>
      <c r="AK15" s="13">
        <v>1</v>
      </c>
      <c r="AL15" s="13">
        <v>0</v>
      </c>
      <c r="AM15" s="3"/>
      <c r="AN15" s="39">
        <f>LARGE(CHOOSE({1,2,3,4}, N15,S15,X15,AC15,AH15),1)+LARGE(CHOOSE({1,2,3,4}, N15,S15,X15,AC15,AH15),2)+I15</f>
        <v>34</v>
      </c>
    </row>
    <row r="16" spans="1:48" ht="33.75" customHeight="1">
      <c r="A16" s="12">
        <v>13</v>
      </c>
      <c r="B16" s="68" t="s">
        <v>353</v>
      </c>
      <c r="C16" s="39" t="s">
        <v>416</v>
      </c>
      <c r="D16" s="39" t="s">
        <v>86</v>
      </c>
      <c r="E16" s="12">
        <v>8</v>
      </c>
      <c r="F16" s="12" t="s">
        <v>437</v>
      </c>
      <c r="G16" s="12">
        <v>1</v>
      </c>
      <c r="H16" s="13">
        <v>0</v>
      </c>
      <c r="I16" s="3">
        <f t="shared" si="1"/>
        <v>0</v>
      </c>
      <c r="J16" s="13">
        <v>8</v>
      </c>
      <c r="K16" s="13" t="s">
        <v>51</v>
      </c>
      <c r="L16" s="13">
        <v>0.5</v>
      </c>
      <c r="M16" s="13">
        <v>0</v>
      </c>
      <c r="N16" s="3">
        <f t="shared" si="2"/>
        <v>0</v>
      </c>
      <c r="O16" s="13">
        <v>9</v>
      </c>
      <c r="P16" s="6" t="s">
        <v>51</v>
      </c>
      <c r="Q16" s="13">
        <v>0.5</v>
      </c>
      <c r="R16" s="13">
        <v>0</v>
      </c>
      <c r="S16" s="3">
        <f t="shared" si="3"/>
        <v>0</v>
      </c>
      <c r="T16" s="13">
        <v>7</v>
      </c>
      <c r="U16" s="13" t="s">
        <v>51</v>
      </c>
      <c r="V16" s="13">
        <v>0</v>
      </c>
      <c r="W16" s="13">
        <v>0</v>
      </c>
      <c r="X16" s="3">
        <f t="shared" si="4"/>
        <v>0</v>
      </c>
      <c r="Y16" s="13">
        <v>10</v>
      </c>
      <c r="Z16" s="39">
        <v>10</v>
      </c>
      <c r="AA16" s="13">
        <v>0.25</v>
      </c>
      <c r="AB16" s="13">
        <f>200*(Y16+1-Z16)*AA16/Y16</f>
        <v>5</v>
      </c>
      <c r="AC16" s="3">
        <f t="shared" si="5"/>
        <v>5</v>
      </c>
      <c r="AD16" s="13">
        <v>6</v>
      </c>
      <c r="AE16" s="13">
        <v>6</v>
      </c>
      <c r="AF16" s="13">
        <v>0.5</v>
      </c>
      <c r="AG16" s="13">
        <f>200*(AD16+1-AE16)*AF16/AD16</f>
        <v>16.666666666666668</v>
      </c>
      <c r="AH16" s="3">
        <f t="shared" si="6"/>
        <v>17</v>
      </c>
      <c r="AI16" s="13">
        <v>3</v>
      </c>
      <c r="AJ16" s="13" t="s">
        <v>51</v>
      </c>
      <c r="AK16" s="13">
        <v>1</v>
      </c>
      <c r="AL16" s="13">
        <v>0</v>
      </c>
      <c r="AM16" s="3">
        <f>ROUNDUP(AL16,0)</f>
        <v>0</v>
      </c>
      <c r="AN16" s="39">
        <f>LARGE(CHOOSE({1,2,3,4,5,6}, N16,S16,X16,AC16,AH16,AM16),1)+LARGE(CHOOSE({1,2,3,4,5,6}, N16,S16,X16,AC16,AH16,AM16),2)+I16</f>
        <v>22</v>
      </c>
    </row>
    <row r="17" spans="1:40" ht="33.75" customHeight="1">
      <c r="A17" s="12">
        <v>14</v>
      </c>
      <c r="B17" s="68" t="s">
        <v>150</v>
      </c>
      <c r="C17" s="39" t="s">
        <v>172</v>
      </c>
      <c r="D17" s="39" t="s">
        <v>96</v>
      </c>
      <c r="E17" s="12">
        <v>8</v>
      </c>
      <c r="F17" s="12" t="s">
        <v>51</v>
      </c>
      <c r="G17" s="12">
        <v>1</v>
      </c>
      <c r="H17" s="13">
        <v>0</v>
      </c>
      <c r="I17" s="3">
        <f t="shared" si="1"/>
        <v>0</v>
      </c>
      <c r="J17" s="13">
        <v>7</v>
      </c>
      <c r="K17" s="13" t="s">
        <v>51</v>
      </c>
      <c r="L17" s="13">
        <v>0.5</v>
      </c>
      <c r="M17" s="13">
        <v>0</v>
      </c>
      <c r="N17" s="3">
        <f t="shared" si="2"/>
        <v>0</v>
      </c>
      <c r="O17" s="13">
        <v>8</v>
      </c>
      <c r="P17" s="6" t="s">
        <v>51</v>
      </c>
      <c r="Q17" s="13">
        <v>0.5</v>
      </c>
      <c r="R17" s="13">
        <v>0</v>
      </c>
      <c r="S17" s="3">
        <f t="shared" si="3"/>
        <v>0</v>
      </c>
      <c r="T17" s="13">
        <v>6</v>
      </c>
      <c r="U17" s="13" t="s">
        <v>51</v>
      </c>
      <c r="V17" s="13">
        <v>0</v>
      </c>
      <c r="W17" s="13">
        <v>0</v>
      </c>
      <c r="X17" s="3">
        <f t="shared" si="4"/>
        <v>0</v>
      </c>
      <c r="Y17" s="13">
        <v>10</v>
      </c>
      <c r="Z17" s="39">
        <v>8</v>
      </c>
      <c r="AA17" s="13">
        <v>0.25</v>
      </c>
      <c r="AB17" s="13">
        <f>200*(Y17+1-Z17)*AA17/Y17</f>
        <v>15</v>
      </c>
      <c r="AC17" s="3">
        <f t="shared" si="5"/>
        <v>15</v>
      </c>
      <c r="AD17" s="13">
        <v>6</v>
      </c>
      <c r="AE17" s="13" t="s">
        <v>51</v>
      </c>
      <c r="AF17" s="13">
        <v>0.5</v>
      </c>
      <c r="AG17" s="13">
        <v>0</v>
      </c>
      <c r="AH17" s="3">
        <f t="shared" si="6"/>
        <v>0</v>
      </c>
      <c r="AI17" s="13">
        <v>3</v>
      </c>
      <c r="AJ17" s="13" t="s">
        <v>51</v>
      </c>
      <c r="AK17" s="13">
        <v>1</v>
      </c>
      <c r="AL17" s="13">
        <v>0</v>
      </c>
      <c r="AM17" s="3">
        <f>ROUNDUP(AL17,0)</f>
        <v>0</v>
      </c>
      <c r="AN17" s="39">
        <f>LARGE(CHOOSE({1,2,3,4,5,6}, N17,S17,X17,AC17,AH17,AM17),1)+LARGE(CHOOSE({1,2,3,4,5,6}, N17,S17,X17,AC17,AH17,AM17),2)+I17</f>
        <v>15</v>
      </c>
    </row>
    <row r="18" spans="1:40" ht="33.75" customHeight="1">
      <c r="A18" s="12">
        <v>15</v>
      </c>
      <c r="B18" s="68" t="s">
        <v>151</v>
      </c>
      <c r="C18" s="39" t="s">
        <v>19</v>
      </c>
      <c r="D18" s="39" t="s">
        <v>96</v>
      </c>
      <c r="E18" s="12">
        <v>8</v>
      </c>
      <c r="F18" s="12" t="s">
        <v>51</v>
      </c>
      <c r="G18" s="12">
        <v>1</v>
      </c>
      <c r="H18" s="13">
        <v>0</v>
      </c>
      <c r="I18" s="3">
        <f t="shared" si="1"/>
        <v>0</v>
      </c>
      <c r="J18" s="13">
        <v>7</v>
      </c>
      <c r="K18" s="13" t="s">
        <v>51</v>
      </c>
      <c r="L18" s="13">
        <v>0.5</v>
      </c>
      <c r="M18" s="13">
        <v>0</v>
      </c>
      <c r="N18" s="3">
        <f t="shared" si="2"/>
        <v>0</v>
      </c>
      <c r="O18" s="13">
        <v>8</v>
      </c>
      <c r="P18" s="6" t="s">
        <v>51</v>
      </c>
      <c r="Q18" s="13">
        <v>0.5</v>
      </c>
      <c r="R18" s="13">
        <v>0</v>
      </c>
      <c r="S18" s="3">
        <f t="shared" si="3"/>
        <v>0</v>
      </c>
      <c r="T18" s="13">
        <v>6</v>
      </c>
      <c r="U18" s="13" t="s">
        <v>51</v>
      </c>
      <c r="V18" s="13">
        <v>0</v>
      </c>
      <c r="W18" s="13">
        <v>0</v>
      </c>
      <c r="X18" s="3">
        <f t="shared" si="4"/>
        <v>0</v>
      </c>
      <c r="Y18" s="13">
        <v>10</v>
      </c>
      <c r="Z18" s="39">
        <v>10</v>
      </c>
      <c r="AA18" s="13">
        <v>0.25</v>
      </c>
      <c r="AB18" s="13">
        <f>200*(Y18+1-Z18)*AA18/Y18</f>
        <v>5</v>
      </c>
      <c r="AC18" s="3">
        <f t="shared" si="5"/>
        <v>5</v>
      </c>
      <c r="AD18" s="13">
        <v>6</v>
      </c>
      <c r="AE18" s="13" t="s">
        <v>51</v>
      </c>
      <c r="AF18" s="13">
        <v>0.5</v>
      </c>
      <c r="AG18" s="13">
        <v>0</v>
      </c>
      <c r="AH18" s="3">
        <f t="shared" si="6"/>
        <v>0</v>
      </c>
      <c r="AI18" s="13">
        <v>3</v>
      </c>
      <c r="AJ18" s="13" t="s">
        <v>51</v>
      </c>
      <c r="AK18" s="13">
        <v>1</v>
      </c>
      <c r="AL18" s="13">
        <v>0</v>
      </c>
      <c r="AM18" s="3">
        <f>ROUNDUP(AL18,0)</f>
        <v>0</v>
      </c>
      <c r="AN18" s="39">
        <f>LARGE(CHOOSE({1,2,3,4,5,6}, N18,S18,X18,AC18,AH18,AM18),1)+LARGE(CHOOSE({1,2,3,4,5,6}, N18,S18,X18,AC18,AH18,AM18),2)+I18</f>
        <v>5</v>
      </c>
    </row>
    <row r="19" spans="1:40" ht="27.75" customHeight="1">
      <c r="A19" s="12">
        <v>16</v>
      </c>
      <c r="B19" s="68" t="s">
        <v>414</v>
      </c>
      <c r="C19" s="39" t="s">
        <v>415</v>
      </c>
      <c r="D19" s="39" t="s">
        <v>86</v>
      </c>
      <c r="E19" s="12">
        <v>8</v>
      </c>
      <c r="F19" s="12" t="s">
        <v>437</v>
      </c>
      <c r="G19" s="12">
        <v>1</v>
      </c>
      <c r="H19" s="13">
        <v>0</v>
      </c>
      <c r="I19" s="3">
        <f t="shared" si="1"/>
        <v>0</v>
      </c>
      <c r="J19" s="13">
        <v>7</v>
      </c>
      <c r="K19" s="13" t="s">
        <v>51</v>
      </c>
      <c r="L19" s="13">
        <v>0.5</v>
      </c>
      <c r="M19" s="13">
        <v>0</v>
      </c>
      <c r="N19" s="3">
        <f t="shared" si="2"/>
        <v>0</v>
      </c>
      <c r="O19" s="13">
        <v>8</v>
      </c>
      <c r="P19" s="6" t="s">
        <v>51</v>
      </c>
      <c r="Q19" s="13">
        <v>0.5</v>
      </c>
      <c r="R19" s="13">
        <v>0</v>
      </c>
      <c r="S19" s="3">
        <f t="shared" si="3"/>
        <v>0</v>
      </c>
      <c r="T19" s="39">
        <v>6</v>
      </c>
      <c r="U19" s="39" t="s">
        <v>51</v>
      </c>
      <c r="V19" s="13">
        <v>0</v>
      </c>
      <c r="W19" s="39">
        <v>0</v>
      </c>
      <c r="X19" s="3">
        <f t="shared" si="4"/>
        <v>0</v>
      </c>
      <c r="Y19" s="39">
        <v>10</v>
      </c>
      <c r="Z19" s="39" t="s">
        <v>51</v>
      </c>
      <c r="AA19" s="13">
        <v>0.25</v>
      </c>
      <c r="AB19" s="39">
        <v>0</v>
      </c>
      <c r="AC19" s="3">
        <f t="shared" si="5"/>
        <v>0</v>
      </c>
      <c r="AD19" s="13">
        <v>6</v>
      </c>
      <c r="AE19" s="13" t="s">
        <v>51</v>
      </c>
      <c r="AF19" s="13">
        <v>0.5</v>
      </c>
      <c r="AG19" s="13">
        <v>0</v>
      </c>
      <c r="AH19" s="3">
        <f t="shared" si="6"/>
        <v>0</v>
      </c>
      <c r="AI19" s="13">
        <v>3</v>
      </c>
      <c r="AJ19" s="13" t="s">
        <v>51</v>
      </c>
      <c r="AK19" s="13">
        <v>1</v>
      </c>
      <c r="AL19" s="13">
        <v>0</v>
      </c>
      <c r="AM19" s="3">
        <f>ROUNDUP(AL19,0)</f>
        <v>0</v>
      </c>
      <c r="AN19" s="39">
        <f>LARGE(CHOOSE({1,2,3,4,5,6}, N19,S19,X19,AC19,AH19,AM19),1)+LARGE(CHOOSE({1,2,3,4,5,6}, N19,S19,X19,AC19,AH19,AM19),2)+I19</f>
        <v>0</v>
      </c>
    </row>
    <row r="20" spans="1:40" ht="24.75" customHeight="1"/>
  </sheetData>
  <autoFilter ref="A3:AN19">
    <sortState ref="A5:AN19">
      <sortCondition descending="1" ref="AN3:AN19"/>
    </sortState>
  </autoFilter>
  <sortState ref="A4:A21">
    <sortCondition ref="A4"/>
  </sortState>
  <mergeCells count="13">
    <mergeCell ref="AN2:AN3"/>
    <mergeCell ref="A1:AH1"/>
    <mergeCell ref="E2:I2"/>
    <mergeCell ref="O2:S2"/>
    <mergeCell ref="T2:X2"/>
    <mergeCell ref="Y2:AC2"/>
    <mergeCell ref="D2:D3"/>
    <mergeCell ref="C2:C3"/>
    <mergeCell ref="B2:B3"/>
    <mergeCell ref="A2:A3"/>
    <mergeCell ref="J2:N2"/>
    <mergeCell ref="AD2:AH2"/>
    <mergeCell ref="AI2:AM2"/>
  </mergeCells>
  <pageMargins left="0.15625" right="0.10416666666666667" top="0.16666666666666666" bottom="0.21354166666666666" header="0.3" footer="0.3"/>
  <pageSetup paperSize="9" scale="60" fitToWidth="0" fitToHeight="0" orientation="landscape" r:id="rId1"/>
  <colBreaks count="1" manualBreakCount="1">
    <brk id="40" max="1048575" man="1"/>
  </colBreaks>
  <legacy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AQ36"/>
  <sheetViews>
    <sheetView view="pageBreakPreview" zoomScale="70" zoomScaleNormal="85" zoomScaleSheetLayoutView="70" zoomScalePageLayoutView="55" workbookViewId="0">
      <selection activeCell="A8" sqref="A8"/>
    </sheetView>
  </sheetViews>
  <sheetFormatPr defaultRowHeight="15"/>
  <cols>
    <col min="1" max="1" width="6" style="15" customWidth="1"/>
    <col min="2" max="2" width="23.42578125" style="10" customWidth="1"/>
    <col min="3" max="4" width="12.42578125" style="15" customWidth="1"/>
    <col min="5" max="7" width="12.140625" style="15" customWidth="1"/>
    <col min="8" max="8" width="9.5703125" style="15" customWidth="1"/>
    <col min="9" max="24" width="10.140625" style="15" customWidth="1"/>
    <col min="25" max="25" width="8.28515625" style="15" customWidth="1"/>
    <col min="26" max="26" width="15.7109375" style="15" customWidth="1"/>
    <col min="27" max="27" width="8.140625" style="15" customWidth="1"/>
    <col min="28" max="28" width="10.85546875" style="15" customWidth="1"/>
    <col min="29" max="34" width="8.42578125" style="15" customWidth="1"/>
    <col min="35" max="35" width="9.140625" style="15"/>
    <col min="36" max="16384" width="9.140625" style="10"/>
  </cols>
  <sheetData>
    <row r="1" spans="1:43" ht="21">
      <c r="A1" s="221" t="s">
        <v>31</v>
      </c>
      <c r="B1" s="221"/>
      <c r="C1" s="221"/>
      <c r="D1" s="221"/>
      <c r="E1" s="221"/>
      <c r="F1" s="221"/>
      <c r="G1" s="221"/>
      <c r="H1" s="221"/>
      <c r="I1" s="221"/>
      <c r="J1" s="221"/>
      <c r="K1" s="221"/>
      <c r="L1" s="221"/>
      <c r="M1" s="221"/>
      <c r="N1" s="221"/>
      <c r="O1" s="221"/>
      <c r="P1" s="221"/>
      <c r="Q1" s="221"/>
      <c r="R1" s="221"/>
      <c r="S1" s="221"/>
      <c r="T1" s="221"/>
      <c r="U1" s="221"/>
      <c r="V1" s="221"/>
      <c r="W1" s="221"/>
      <c r="X1" s="221"/>
      <c r="Y1" s="221"/>
      <c r="Z1" s="221"/>
      <c r="AA1" s="221"/>
      <c r="AB1" s="221"/>
      <c r="AC1" s="221"/>
      <c r="AD1" s="122"/>
      <c r="AE1" s="122"/>
      <c r="AF1" s="122"/>
      <c r="AG1" s="122"/>
      <c r="AH1" s="122"/>
      <c r="AI1" s="40"/>
      <c r="AJ1" s="9"/>
      <c r="AK1" s="9"/>
      <c r="AL1" s="9"/>
      <c r="AM1" s="9"/>
      <c r="AN1" s="9"/>
      <c r="AO1" s="9"/>
      <c r="AP1" s="9"/>
      <c r="AQ1" s="9"/>
    </row>
    <row r="2" spans="1:43" s="16" customFormat="1" ht="141.75" customHeight="1">
      <c r="A2" s="222" t="s">
        <v>1</v>
      </c>
      <c r="B2" s="223" t="s">
        <v>2</v>
      </c>
      <c r="C2" s="222" t="s">
        <v>7</v>
      </c>
      <c r="D2" s="222" t="s">
        <v>85</v>
      </c>
      <c r="E2" s="187" t="s">
        <v>370</v>
      </c>
      <c r="F2" s="187"/>
      <c r="G2" s="187"/>
      <c r="H2" s="187"/>
      <c r="I2" s="187"/>
      <c r="J2" s="187" t="s">
        <v>340</v>
      </c>
      <c r="K2" s="187"/>
      <c r="L2" s="187"/>
      <c r="M2" s="187"/>
      <c r="N2" s="187"/>
      <c r="O2" s="187" t="s">
        <v>305</v>
      </c>
      <c r="P2" s="187"/>
      <c r="Q2" s="187"/>
      <c r="R2" s="187"/>
      <c r="S2" s="187"/>
      <c r="T2" s="187" t="s">
        <v>141</v>
      </c>
      <c r="U2" s="187"/>
      <c r="V2" s="187"/>
      <c r="W2" s="187"/>
      <c r="X2" s="187"/>
      <c r="Y2" s="187" t="s">
        <v>326</v>
      </c>
      <c r="Z2" s="187"/>
      <c r="AA2" s="187"/>
      <c r="AB2" s="187"/>
      <c r="AC2" s="187"/>
      <c r="AD2" s="212" t="s">
        <v>359</v>
      </c>
      <c r="AE2" s="212"/>
      <c r="AF2" s="212"/>
      <c r="AG2" s="212"/>
      <c r="AH2" s="212"/>
      <c r="AI2" s="219" t="s">
        <v>357</v>
      </c>
      <c r="AJ2" s="61"/>
      <c r="AK2" s="61"/>
      <c r="AL2" s="61"/>
      <c r="AM2" s="61"/>
      <c r="AN2" s="61"/>
      <c r="AO2" s="61"/>
      <c r="AP2" s="61"/>
      <c r="AQ2" s="61"/>
    </row>
    <row r="3" spans="1:43" ht="108" customHeight="1">
      <c r="A3" s="222"/>
      <c r="B3" s="223"/>
      <c r="C3" s="222"/>
      <c r="D3" s="222"/>
      <c r="E3" s="49" t="s">
        <v>203</v>
      </c>
      <c r="F3" s="49" t="s">
        <v>204</v>
      </c>
      <c r="G3" s="49" t="s">
        <v>205</v>
      </c>
      <c r="H3" s="50" t="s">
        <v>142</v>
      </c>
      <c r="I3" s="67" t="s">
        <v>216</v>
      </c>
      <c r="J3" s="49" t="s">
        <v>203</v>
      </c>
      <c r="K3" s="49" t="s">
        <v>204</v>
      </c>
      <c r="L3" s="49" t="s">
        <v>205</v>
      </c>
      <c r="M3" s="50" t="s">
        <v>142</v>
      </c>
      <c r="N3" s="67" t="s">
        <v>216</v>
      </c>
      <c r="O3" s="49" t="s">
        <v>203</v>
      </c>
      <c r="P3" s="49" t="s">
        <v>204</v>
      </c>
      <c r="Q3" s="49" t="s">
        <v>205</v>
      </c>
      <c r="R3" s="50" t="s">
        <v>142</v>
      </c>
      <c r="S3" s="67" t="s">
        <v>216</v>
      </c>
      <c r="T3" s="49" t="s">
        <v>203</v>
      </c>
      <c r="U3" s="49" t="s">
        <v>204</v>
      </c>
      <c r="V3" s="49" t="s">
        <v>205</v>
      </c>
      <c r="W3" s="50" t="s">
        <v>142</v>
      </c>
      <c r="X3" s="67" t="s">
        <v>216</v>
      </c>
      <c r="Y3" s="49" t="s">
        <v>203</v>
      </c>
      <c r="Z3" s="49" t="s">
        <v>204</v>
      </c>
      <c r="AA3" s="49" t="s">
        <v>205</v>
      </c>
      <c r="AB3" s="50" t="s">
        <v>142</v>
      </c>
      <c r="AC3" s="67" t="s">
        <v>216</v>
      </c>
      <c r="AD3" s="49" t="s">
        <v>203</v>
      </c>
      <c r="AE3" s="49" t="s">
        <v>204</v>
      </c>
      <c r="AF3" s="49" t="s">
        <v>205</v>
      </c>
      <c r="AG3" s="50" t="s">
        <v>142</v>
      </c>
      <c r="AH3" s="67" t="s">
        <v>216</v>
      </c>
      <c r="AI3" s="220"/>
    </row>
    <row r="4" spans="1:43" ht="28.5" customHeight="1">
      <c r="A4" s="12">
        <v>1</v>
      </c>
      <c r="B4" s="11" t="s">
        <v>26</v>
      </c>
      <c r="C4" s="4" t="s">
        <v>21</v>
      </c>
      <c r="D4" s="4" t="s">
        <v>89</v>
      </c>
      <c r="E4" s="12">
        <v>2</v>
      </c>
      <c r="F4" s="107">
        <v>1</v>
      </c>
      <c r="G4" s="12">
        <v>1</v>
      </c>
      <c r="H4" s="13">
        <f>200*(E4+1-F4)*G4/E4</f>
        <v>200</v>
      </c>
      <c r="I4" s="3">
        <f>ROUNDUP(H4,0)</f>
        <v>200</v>
      </c>
      <c r="J4" s="13">
        <v>2</v>
      </c>
      <c r="K4" s="13">
        <v>1</v>
      </c>
      <c r="L4" s="13">
        <v>0.5</v>
      </c>
      <c r="M4" s="13">
        <f>200*(J4+1-K4)*L4/J4</f>
        <v>100</v>
      </c>
      <c r="N4" s="3">
        <f>ROUNDUP(M4,0)</f>
        <v>100</v>
      </c>
      <c r="O4" s="13">
        <v>2</v>
      </c>
      <c r="P4" s="13">
        <v>1</v>
      </c>
      <c r="Q4" s="13">
        <v>0.5</v>
      </c>
      <c r="R4" s="13">
        <f>200*(O4+1-P4)*Q4/O4</f>
        <v>100</v>
      </c>
      <c r="S4" s="3">
        <f>ROUNDUP(R4,0)</f>
        <v>100</v>
      </c>
      <c r="T4" s="13">
        <v>2</v>
      </c>
      <c r="U4" s="13">
        <v>1</v>
      </c>
      <c r="V4" s="13">
        <v>0</v>
      </c>
      <c r="W4" s="13">
        <f>200*(T4+1-U4)*V4/T4</f>
        <v>0</v>
      </c>
      <c r="X4" s="3">
        <f>ROUNDUP(W4,0)</f>
        <v>0</v>
      </c>
      <c r="Y4" s="13">
        <v>1</v>
      </c>
      <c r="Z4" s="4" t="s">
        <v>51</v>
      </c>
      <c r="AA4" s="13">
        <v>0.25</v>
      </c>
      <c r="AB4" s="13">
        <v>0</v>
      </c>
      <c r="AC4" s="3">
        <f>ROUNDUP(AB4,0)</f>
        <v>0</v>
      </c>
      <c r="AD4" s="13">
        <v>1</v>
      </c>
      <c r="AE4" s="4">
        <v>1</v>
      </c>
      <c r="AF4" s="13">
        <v>1</v>
      </c>
      <c r="AG4" s="13">
        <f>200*(AD4+1-AE4)*AF4/AD4</f>
        <v>200</v>
      </c>
      <c r="AH4" s="3">
        <f>ROUNDUP(AG4,0)</f>
        <v>200</v>
      </c>
      <c r="AI4" s="39">
        <f>LARGE(CHOOSE({1,2,3,4,5}, N4,S4,X4,AC4,AH4),1)+LARGE(CHOOSE({1,2,3,4,5}, N4,S4,X4,AC4,AH4),2)+I4</f>
        <v>500</v>
      </c>
    </row>
    <row r="5" spans="1:43" ht="28.5" customHeight="1">
      <c r="A5" s="12">
        <v>2</v>
      </c>
      <c r="B5" s="23" t="s">
        <v>143</v>
      </c>
      <c r="C5" s="4" t="s">
        <v>145</v>
      </c>
      <c r="D5" s="4" t="s">
        <v>144</v>
      </c>
      <c r="E5" s="4">
        <v>2</v>
      </c>
      <c r="F5" s="4">
        <v>1</v>
      </c>
      <c r="G5" s="4">
        <v>1</v>
      </c>
      <c r="H5" s="13">
        <f>200*(E5+1-F5)*G5/E5</f>
        <v>200</v>
      </c>
      <c r="I5" s="3">
        <f>ROUNDUP(H5,0)</f>
        <v>200</v>
      </c>
      <c r="J5" s="26">
        <v>2</v>
      </c>
      <c r="K5" s="26" t="s">
        <v>51</v>
      </c>
      <c r="L5" s="26">
        <v>0.5</v>
      </c>
      <c r="M5" s="13">
        <v>0</v>
      </c>
      <c r="N5" s="3">
        <f>ROUNDUP(M5,0)</f>
        <v>0</v>
      </c>
      <c r="O5" s="13">
        <v>2</v>
      </c>
      <c r="P5" s="13" t="s">
        <v>51</v>
      </c>
      <c r="Q5" s="13">
        <v>0.5</v>
      </c>
      <c r="R5" s="13">
        <v>0</v>
      </c>
      <c r="S5" s="3">
        <f>ROUNDUP(R5,0)</f>
        <v>0</v>
      </c>
      <c r="T5" s="13">
        <v>2</v>
      </c>
      <c r="U5" s="13">
        <v>2</v>
      </c>
      <c r="V5" s="13">
        <v>0</v>
      </c>
      <c r="W5" s="13">
        <f>200*(T5+1-U5)*V5/T5</f>
        <v>0</v>
      </c>
      <c r="X5" s="3">
        <f>ROUNDUP(W5,0)</f>
        <v>0</v>
      </c>
      <c r="Y5" s="13">
        <v>1</v>
      </c>
      <c r="Z5" s="4">
        <v>1</v>
      </c>
      <c r="AA5" s="13">
        <v>0.25</v>
      </c>
      <c r="AB5" s="13">
        <f>200*(Y5+1-Z5)*AA5/Y5</f>
        <v>50</v>
      </c>
      <c r="AC5" s="3">
        <f>ROUNDUP(AB5,0)</f>
        <v>50</v>
      </c>
      <c r="AD5" s="13">
        <v>1</v>
      </c>
      <c r="AE5" s="13" t="s">
        <v>51</v>
      </c>
      <c r="AF5" s="13">
        <v>1</v>
      </c>
      <c r="AG5" s="13">
        <v>0</v>
      </c>
      <c r="AH5" s="3">
        <f>ROUNDUP(AG5,0)</f>
        <v>0</v>
      </c>
      <c r="AI5" s="39">
        <f>LARGE(CHOOSE({1,2,3,4}, N5,S5,X5,AC5),1)+LARGE(CHOOSE({1,2,3,4}, N5,S5,X5,AC5),2)+I5</f>
        <v>250</v>
      </c>
      <c r="AJ5" s="18"/>
      <c r="AK5" s="18"/>
      <c r="AL5" s="18"/>
      <c r="AM5" s="18"/>
      <c r="AN5" s="18"/>
      <c r="AO5" s="18"/>
      <c r="AP5" s="18"/>
      <c r="AQ5" s="18"/>
    </row>
    <row r="6" spans="1:43" s="18" customFormat="1" ht="28.5" customHeight="1">
      <c r="A6" s="12">
        <v>3</v>
      </c>
      <c r="B6" s="11" t="s">
        <v>327</v>
      </c>
      <c r="C6" s="12" t="s">
        <v>328</v>
      </c>
      <c r="D6" s="12" t="s">
        <v>92</v>
      </c>
      <c r="E6" s="12">
        <v>2</v>
      </c>
      <c r="F6" s="12" t="s">
        <v>51</v>
      </c>
      <c r="G6" s="12">
        <v>1</v>
      </c>
      <c r="H6" s="13">
        <v>0</v>
      </c>
      <c r="I6" s="3">
        <f>ROUNDUP(H6,0)</f>
        <v>0</v>
      </c>
      <c r="J6" s="13">
        <v>2</v>
      </c>
      <c r="K6" s="13">
        <v>2</v>
      </c>
      <c r="L6" s="13">
        <v>0.5</v>
      </c>
      <c r="M6" s="13">
        <f>200*(J6+1-K6)*L6/J6</f>
        <v>50</v>
      </c>
      <c r="N6" s="3">
        <f>ROUNDUP(M6,0)</f>
        <v>50</v>
      </c>
      <c r="O6" s="12">
        <v>2</v>
      </c>
      <c r="P6" s="12">
        <v>2</v>
      </c>
      <c r="Q6" s="12">
        <v>0.5</v>
      </c>
      <c r="R6" s="13">
        <f>200*(O6+1-P6)*Q6/O6</f>
        <v>50</v>
      </c>
      <c r="S6" s="3">
        <f>ROUNDUP(R6,0)</f>
        <v>50</v>
      </c>
      <c r="T6" s="12">
        <v>2</v>
      </c>
      <c r="U6" s="12" t="s">
        <v>51</v>
      </c>
      <c r="V6" s="12">
        <v>0</v>
      </c>
      <c r="W6" s="12">
        <v>0</v>
      </c>
      <c r="X6" s="3">
        <f>ROUNDUP(W6,0)</f>
        <v>0</v>
      </c>
      <c r="Y6" s="12">
        <v>1</v>
      </c>
      <c r="Z6" s="12" t="s">
        <v>51</v>
      </c>
      <c r="AA6" s="12">
        <v>0.25</v>
      </c>
      <c r="AB6" s="13">
        <v>0</v>
      </c>
      <c r="AC6" s="3">
        <f>ROUNDUP(AB6,0)</f>
        <v>0</v>
      </c>
      <c r="AD6" s="13">
        <v>1</v>
      </c>
      <c r="AE6" s="13" t="s">
        <v>51</v>
      </c>
      <c r="AF6" s="13">
        <v>1</v>
      </c>
      <c r="AG6" s="13">
        <v>0</v>
      </c>
      <c r="AH6" s="3">
        <f>ROUNDUP(AG6,0)</f>
        <v>0</v>
      </c>
      <c r="AI6" s="39">
        <f>LARGE(CHOOSE({1,2,3,4}, N6,S6,X6,AC6),1)+LARGE(CHOOSE({1,2,3,4}, N6,S6,X6,AC6),2)+I6</f>
        <v>100</v>
      </c>
      <c r="AJ6" s="10"/>
      <c r="AK6" s="10"/>
      <c r="AL6" s="10"/>
      <c r="AM6" s="10"/>
      <c r="AN6" s="10"/>
      <c r="AO6" s="10"/>
      <c r="AP6" s="10"/>
      <c r="AQ6" s="10"/>
    </row>
    <row r="7" spans="1:43" ht="34.5" customHeight="1">
      <c r="A7" s="181">
        <v>4</v>
      </c>
      <c r="B7" s="182" t="s">
        <v>417</v>
      </c>
      <c r="C7" s="181" t="s">
        <v>419</v>
      </c>
      <c r="D7" s="181" t="s">
        <v>418</v>
      </c>
      <c r="E7" s="181">
        <v>2</v>
      </c>
      <c r="F7" s="181" t="s">
        <v>440</v>
      </c>
      <c r="G7" s="181">
        <v>1</v>
      </c>
      <c r="H7" s="13">
        <v>0</v>
      </c>
      <c r="I7" s="3">
        <f>ROUNDUP(H7,0)</f>
        <v>0</v>
      </c>
      <c r="J7" s="26">
        <v>2</v>
      </c>
      <c r="K7" s="26" t="s">
        <v>51</v>
      </c>
      <c r="L7" s="26">
        <v>0.5</v>
      </c>
      <c r="M7" s="13">
        <v>0</v>
      </c>
      <c r="N7" s="3">
        <f>ROUNDUP(M7,0)</f>
        <v>0</v>
      </c>
      <c r="O7" s="13">
        <v>2</v>
      </c>
      <c r="P7" s="13" t="s">
        <v>51</v>
      </c>
      <c r="Q7" s="13">
        <v>0.5</v>
      </c>
      <c r="R7" s="13">
        <v>0</v>
      </c>
      <c r="S7" s="3">
        <f>ROUNDUP(R7,0)</f>
        <v>0</v>
      </c>
      <c r="T7" s="12">
        <v>2</v>
      </c>
      <c r="U7" s="12" t="s">
        <v>51</v>
      </c>
      <c r="V7" s="12">
        <v>0</v>
      </c>
      <c r="W7" s="12">
        <v>0</v>
      </c>
      <c r="X7" s="3">
        <f>ROUNDUP(W7,0)</f>
        <v>0</v>
      </c>
      <c r="Y7" s="13">
        <v>1</v>
      </c>
      <c r="Z7" s="4">
        <v>1</v>
      </c>
      <c r="AA7" s="13">
        <v>0.25</v>
      </c>
      <c r="AB7" s="13">
        <f>200*(Y7+1-Z7)*AA7/Y7</f>
        <v>50</v>
      </c>
      <c r="AC7" s="3">
        <f>ROUNDUP(AB7,0)</f>
        <v>50</v>
      </c>
      <c r="AD7" s="13">
        <v>1</v>
      </c>
      <c r="AE7" s="13" t="s">
        <v>51</v>
      </c>
      <c r="AF7" s="13">
        <v>1</v>
      </c>
      <c r="AG7" s="13">
        <v>0</v>
      </c>
      <c r="AH7" s="3">
        <f>ROUNDUP(AG7,0)</f>
        <v>0</v>
      </c>
      <c r="AI7" s="39">
        <f>LARGE(CHOOSE({1,2,3,4}, N7,S7,X7,AC7),1)+LARGE(CHOOSE({1,2,3,4}, N7,S7,X7,AC7),2)+I7</f>
        <v>50</v>
      </c>
    </row>
    <row r="15" spans="1:43">
      <c r="C15" s="10"/>
      <c r="D15" s="10"/>
      <c r="E15" s="10"/>
      <c r="F15" s="10"/>
      <c r="G15" s="10"/>
      <c r="H15" s="10"/>
      <c r="I15" s="10"/>
      <c r="J15" s="10"/>
      <c r="K15" s="10"/>
      <c r="L15" s="10"/>
      <c r="M15" s="10"/>
      <c r="N15" s="10"/>
      <c r="O15" s="10"/>
      <c r="P15" s="10"/>
      <c r="Q15" s="10"/>
      <c r="R15" s="10"/>
      <c r="S15" s="10"/>
      <c r="T15" s="10"/>
      <c r="U15" s="10"/>
      <c r="V15" s="10"/>
      <c r="W15" s="10"/>
      <c r="X15" s="10"/>
      <c r="Y15" s="10"/>
      <c r="Z15" s="10"/>
      <c r="AA15" s="10"/>
      <c r="AB15" s="10"/>
      <c r="AC15" s="10"/>
      <c r="AD15" s="10"/>
      <c r="AE15" s="10"/>
      <c r="AF15" s="10"/>
      <c r="AG15" s="10"/>
      <c r="AH15" s="10"/>
    </row>
    <row r="16" spans="1:43">
      <c r="C16" s="10"/>
      <c r="D16" s="10"/>
      <c r="E16" s="10"/>
      <c r="F16" s="10"/>
      <c r="G16" s="10"/>
      <c r="H16" s="10"/>
      <c r="I16" s="10"/>
      <c r="J16" s="10"/>
      <c r="K16" s="10"/>
      <c r="L16" s="10"/>
      <c r="M16" s="10"/>
      <c r="N16" s="10"/>
      <c r="O16" s="10"/>
      <c r="P16" s="10"/>
      <c r="Q16" s="10"/>
      <c r="R16" s="10"/>
      <c r="S16" s="10"/>
      <c r="T16" s="10"/>
      <c r="U16" s="10"/>
      <c r="V16" s="10"/>
      <c r="W16" s="10"/>
      <c r="X16" s="10"/>
      <c r="Y16" s="10"/>
      <c r="Z16" s="10"/>
      <c r="AA16" s="10"/>
      <c r="AB16" s="10"/>
      <c r="AC16" s="10"/>
      <c r="AD16" s="10"/>
      <c r="AE16" s="10"/>
      <c r="AF16" s="10"/>
      <c r="AG16" s="10"/>
      <c r="AH16" s="10"/>
    </row>
    <row r="17" spans="3:34">
      <c r="C17" s="10"/>
      <c r="D17" s="10"/>
      <c r="E17" s="10"/>
      <c r="F17" s="10"/>
      <c r="G17" s="10"/>
      <c r="H17" s="10"/>
      <c r="I17" s="10"/>
      <c r="J17" s="10"/>
      <c r="K17" s="10"/>
      <c r="L17" s="10"/>
      <c r="M17" s="10"/>
      <c r="N17" s="10"/>
      <c r="O17" s="10"/>
      <c r="P17" s="10"/>
      <c r="Q17" s="10"/>
      <c r="R17" s="10"/>
      <c r="S17" s="10"/>
      <c r="T17" s="10"/>
      <c r="U17" s="10"/>
      <c r="V17" s="10"/>
      <c r="W17" s="10"/>
      <c r="X17" s="10"/>
      <c r="Y17" s="10"/>
      <c r="Z17" s="10"/>
      <c r="AA17" s="10"/>
      <c r="AB17" s="10"/>
      <c r="AC17" s="10"/>
      <c r="AD17" s="10"/>
      <c r="AE17" s="10"/>
      <c r="AF17" s="10"/>
      <c r="AG17" s="10"/>
      <c r="AH17" s="10"/>
    </row>
    <row r="18" spans="3:34">
      <c r="C18" s="10"/>
      <c r="D18" s="10"/>
      <c r="E18" s="10"/>
      <c r="F18" s="10"/>
      <c r="G18" s="10"/>
      <c r="H18" s="10"/>
      <c r="I18" s="10"/>
      <c r="J18" s="10"/>
      <c r="K18" s="10"/>
      <c r="L18" s="10"/>
      <c r="M18" s="10"/>
      <c r="N18" s="10"/>
      <c r="O18" s="10"/>
      <c r="P18" s="10"/>
      <c r="Q18" s="10"/>
      <c r="R18" s="10"/>
      <c r="S18" s="10"/>
      <c r="T18" s="10"/>
      <c r="U18" s="10"/>
      <c r="V18" s="10"/>
      <c r="W18" s="10"/>
      <c r="X18" s="10"/>
      <c r="Y18" s="10"/>
      <c r="Z18" s="10"/>
      <c r="AA18" s="10"/>
      <c r="AB18" s="10"/>
      <c r="AC18" s="10"/>
      <c r="AD18" s="10"/>
      <c r="AE18" s="10"/>
      <c r="AF18" s="10"/>
      <c r="AG18" s="10"/>
      <c r="AH18" s="10"/>
    </row>
    <row r="19" spans="3:34">
      <c r="C19" s="10"/>
      <c r="D19" s="10"/>
      <c r="E19" s="10"/>
      <c r="F19" s="10"/>
      <c r="G19" s="10"/>
      <c r="H19" s="10"/>
      <c r="I19" s="10"/>
      <c r="J19" s="10"/>
      <c r="K19" s="10"/>
      <c r="L19" s="10"/>
      <c r="M19" s="10"/>
      <c r="N19" s="10"/>
      <c r="O19" s="10"/>
      <c r="P19" s="10"/>
      <c r="Q19" s="10"/>
      <c r="R19" s="10"/>
      <c r="S19" s="10"/>
      <c r="T19" s="10"/>
      <c r="U19" s="10"/>
      <c r="V19" s="10"/>
      <c r="W19" s="10"/>
      <c r="X19" s="10"/>
      <c r="Y19" s="10"/>
      <c r="Z19" s="10"/>
      <c r="AA19" s="10"/>
      <c r="AB19" s="10"/>
      <c r="AC19" s="10"/>
      <c r="AD19" s="10"/>
      <c r="AE19" s="10"/>
      <c r="AF19" s="10"/>
      <c r="AG19" s="10"/>
      <c r="AH19" s="10"/>
    </row>
    <row r="20" spans="3:34">
      <c r="C20" s="10"/>
      <c r="D20" s="10"/>
      <c r="E20" s="10"/>
      <c r="F20" s="10"/>
      <c r="G20" s="10"/>
      <c r="H20" s="10"/>
      <c r="I20" s="10"/>
      <c r="J20" s="10"/>
      <c r="K20" s="10"/>
      <c r="L20" s="10"/>
      <c r="M20" s="10"/>
      <c r="N20" s="10"/>
      <c r="O20" s="10"/>
      <c r="P20" s="10"/>
      <c r="Q20" s="10"/>
      <c r="R20" s="10"/>
      <c r="S20" s="10"/>
      <c r="T20" s="10"/>
      <c r="U20" s="10"/>
      <c r="V20" s="10"/>
      <c r="W20" s="10"/>
      <c r="X20" s="10"/>
      <c r="Y20" s="10"/>
      <c r="Z20" s="10"/>
      <c r="AA20" s="10"/>
      <c r="AB20" s="10"/>
      <c r="AC20" s="10"/>
      <c r="AD20" s="10"/>
      <c r="AE20" s="10"/>
      <c r="AF20" s="10"/>
      <c r="AG20" s="10"/>
      <c r="AH20" s="10"/>
    </row>
    <row r="21" spans="3:34">
      <c r="C21" s="10"/>
      <c r="D21" s="10"/>
      <c r="E21" s="10"/>
      <c r="F21" s="10"/>
      <c r="G21" s="10"/>
      <c r="H21" s="10"/>
      <c r="I21" s="10"/>
      <c r="J21" s="10"/>
      <c r="K21" s="10"/>
      <c r="L21" s="10"/>
      <c r="M21" s="10"/>
      <c r="N21" s="10"/>
      <c r="O21" s="10"/>
      <c r="P21" s="10"/>
      <c r="Q21" s="10"/>
      <c r="R21" s="10"/>
      <c r="S21" s="10"/>
      <c r="T21" s="10"/>
      <c r="U21" s="10"/>
      <c r="V21" s="10"/>
      <c r="W21" s="10"/>
      <c r="X21" s="10"/>
      <c r="Y21" s="10"/>
      <c r="Z21" s="10"/>
      <c r="AA21" s="10"/>
      <c r="AB21" s="10"/>
      <c r="AC21" s="10"/>
      <c r="AD21" s="10"/>
      <c r="AE21" s="10"/>
      <c r="AF21" s="10"/>
      <c r="AG21" s="10"/>
      <c r="AH21" s="10"/>
    </row>
    <row r="22" spans="3:34">
      <c r="C22" s="10"/>
      <c r="D22" s="10"/>
      <c r="E22" s="10"/>
      <c r="F22" s="10"/>
      <c r="G22" s="10"/>
      <c r="H22" s="10"/>
      <c r="I22" s="10"/>
      <c r="J22" s="10"/>
      <c r="K22" s="10"/>
      <c r="L22" s="10"/>
      <c r="M22" s="10"/>
      <c r="N22" s="10"/>
      <c r="O22" s="10"/>
      <c r="P22" s="10"/>
      <c r="Q22" s="10"/>
      <c r="R22" s="10"/>
      <c r="S22" s="10"/>
      <c r="T22" s="10"/>
      <c r="U22" s="10"/>
      <c r="V22" s="10"/>
      <c r="W22" s="10"/>
      <c r="X22" s="10"/>
      <c r="Y22" s="10"/>
      <c r="Z22" s="10"/>
      <c r="AA22" s="10"/>
      <c r="AB22" s="10"/>
      <c r="AC22" s="10"/>
      <c r="AD22" s="10"/>
      <c r="AE22" s="10"/>
      <c r="AF22" s="10"/>
      <c r="AG22" s="10"/>
      <c r="AH22" s="10"/>
    </row>
    <row r="23" spans="3:34">
      <c r="C23" s="10"/>
      <c r="D23" s="10"/>
      <c r="E23" s="10"/>
      <c r="F23" s="10"/>
      <c r="G23" s="10"/>
      <c r="H23" s="10"/>
      <c r="I23" s="10"/>
      <c r="J23" s="10"/>
      <c r="K23" s="10"/>
      <c r="L23" s="10"/>
      <c r="M23" s="10"/>
      <c r="N23" s="10"/>
      <c r="O23" s="10"/>
      <c r="P23" s="10"/>
      <c r="Q23" s="10"/>
      <c r="R23" s="10"/>
      <c r="S23" s="10"/>
      <c r="T23" s="10"/>
      <c r="U23" s="10"/>
      <c r="V23" s="10"/>
      <c r="W23" s="10"/>
      <c r="X23" s="10"/>
      <c r="Y23" s="10"/>
      <c r="Z23" s="10"/>
      <c r="AA23" s="10"/>
      <c r="AB23" s="10"/>
      <c r="AC23" s="10"/>
      <c r="AD23" s="10"/>
      <c r="AE23" s="10"/>
      <c r="AF23" s="10"/>
      <c r="AG23" s="10"/>
      <c r="AH23" s="10"/>
    </row>
    <row r="24" spans="3:34">
      <c r="C24" s="10"/>
      <c r="D24" s="10"/>
      <c r="E24" s="10"/>
      <c r="F24" s="10"/>
      <c r="G24" s="10"/>
      <c r="H24" s="10"/>
      <c r="I24" s="10"/>
      <c r="J24" s="10"/>
      <c r="K24" s="10"/>
      <c r="L24" s="10"/>
      <c r="M24" s="10"/>
      <c r="N24" s="10"/>
      <c r="O24" s="10"/>
      <c r="P24" s="10"/>
      <c r="Q24" s="10"/>
      <c r="R24" s="10"/>
      <c r="S24" s="10"/>
      <c r="T24" s="10"/>
      <c r="U24" s="10"/>
      <c r="V24" s="10"/>
      <c r="W24" s="10"/>
      <c r="X24" s="10"/>
      <c r="Y24" s="10"/>
      <c r="Z24" s="10"/>
      <c r="AA24" s="10"/>
      <c r="AB24" s="10"/>
      <c r="AC24" s="10"/>
      <c r="AD24" s="10"/>
      <c r="AE24" s="10"/>
      <c r="AF24" s="10"/>
      <c r="AG24" s="10"/>
      <c r="AH24" s="10"/>
    </row>
    <row r="25" spans="3:34">
      <c r="C25" s="10"/>
      <c r="D25" s="10"/>
      <c r="E25" s="10"/>
      <c r="F25" s="10"/>
      <c r="G25" s="10"/>
      <c r="H25" s="10"/>
      <c r="I25" s="10"/>
      <c r="J25" s="10"/>
      <c r="K25" s="10"/>
      <c r="L25" s="10"/>
      <c r="M25" s="10"/>
      <c r="N25" s="10"/>
      <c r="O25" s="10"/>
      <c r="P25" s="10"/>
      <c r="Q25" s="10"/>
      <c r="R25" s="10"/>
      <c r="S25" s="10"/>
      <c r="T25" s="10"/>
      <c r="U25" s="10"/>
      <c r="V25" s="10"/>
      <c r="W25" s="10"/>
      <c r="X25" s="10"/>
      <c r="Y25" s="10"/>
      <c r="Z25" s="10"/>
      <c r="AA25" s="10"/>
      <c r="AB25" s="10"/>
      <c r="AC25" s="10"/>
      <c r="AD25" s="10"/>
      <c r="AE25" s="10"/>
      <c r="AF25" s="10"/>
      <c r="AG25" s="10"/>
      <c r="AH25" s="10"/>
    </row>
    <row r="26" spans="3:34">
      <c r="C26" s="10"/>
      <c r="D26" s="10"/>
      <c r="E26" s="10"/>
      <c r="F26" s="10"/>
      <c r="G26" s="10"/>
      <c r="H26" s="10"/>
      <c r="I26" s="10"/>
      <c r="J26" s="10"/>
      <c r="K26" s="10"/>
      <c r="L26" s="10"/>
      <c r="M26" s="10"/>
      <c r="N26" s="10"/>
      <c r="O26" s="10"/>
      <c r="P26" s="10"/>
      <c r="Q26" s="10"/>
      <c r="R26" s="10"/>
      <c r="S26" s="10"/>
      <c r="T26" s="10"/>
      <c r="U26" s="10"/>
      <c r="V26" s="10"/>
      <c r="W26" s="10"/>
      <c r="X26" s="10"/>
      <c r="Y26" s="10"/>
      <c r="Z26" s="10"/>
      <c r="AA26" s="10"/>
      <c r="AB26" s="10"/>
      <c r="AC26" s="10"/>
      <c r="AD26" s="10"/>
      <c r="AE26" s="10"/>
      <c r="AF26" s="10"/>
      <c r="AG26" s="10"/>
      <c r="AH26" s="10"/>
    </row>
    <row r="27" spans="3:34">
      <c r="C27" s="10"/>
      <c r="D27" s="10"/>
      <c r="E27" s="10"/>
      <c r="F27" s="10"/>
      <c r="G27" s="10"/>
      <c r="H27" s="10"/>
      <c r="I27" s="10"/>
      <c r="J27" s="10"/>
      <c r="K27" s="10"/>
      <c r="L27" s="10"/>
      <c r="M27" s="10"/>
      <c r="N27" s="10"/>
      <c r="O27" s="10"/>
      <c r="P27" s="10"/>
      <c r="Q27" s="10"/>
      <c r="R27" s="10"/>
      <c r="S27" s="10"/>
      <c r="T27" s="10"/>
      <c r="U27" s="10"/>
      <c r="V27" s="10"/>
      <c r="W27" s="10"/>
      <c r="X27" s="10"/>
      <c r="Y27" s="10"/>
      <c r="Z27" s="10"/>
      <c r="AA27" s="10"/>
      <c r="AB27" s="10"/>
      <c r="AC27" s="10"/>
      <c r="AD27" s="10"/>
      <c r="AE27" s="10"/>
      <c r="AF27" s="10"/>
      <c r="AG27" s="10"/>
      <c r="AH27" s="10"/>
    </row>
    <row r="28" spans="3:34">
      <c r="C28" s="10"/>
      <c r="D28" s="10"/>
      <c r="E28" s="10"/>
      <c r="F28" s="10"/>
      <c r="G28" s="10"/>
      <c r="H28" s="10"/>
      <c r="I28" s="10"/>
      <c r="J28" s="10"/>
      <c r="K28" s="10"/>
      <c r="L28" s="10"/>
      <c r="M28" s="10"/>
      <c r="N28" s="10"/>
      <c r="O28" s="10"/>
      <c r="P28" s="10"/>
      <c r="Q28" s="10"/>
      <c r="R28" s="10"/>
      <c r="S28" s="10"/>
      <c r="T28" s="10"/>
      <c r="U28" s="10"/>
      <c r="V28" s="10"/>
      <c r="W28" s="10"/>
      <c r="X28" s="10"/>
      <c r="Y28" s="10"/>
      <c r="Z28" s="10"/>
      <c r="AA28" s="10"/>
      <c r="AB28" s="10"/>
      <c r="AC28" s="10"/>
      <c r="AD28" s="10"/>
      <c r="AE28" s="10"/>
      <c r="AF28" s="10"/>
      <c r="AG28" s="10"/>
      <c r="AH28" s="10"/>
    </row>
    <row r="29" spans="3:34">
      <c r="C29" s="10"/>
      <c r="D29" s="10"/>
      <c r="E29" s="10"/>
      <c r="F29" s="10"/>
      <c r="G29" s="10"/>
      <c r="H29" s="10"/>
      <c r="I29" s="10"/>
      <c r="J29" s="10"/>
      <c r="K29" s="10"/>
      <c r="L29" s="10"/>
      <c r="M29" s="10"/>
      <c r="N29" s="10"/>
      <c r="O29" s="10"/>
      <c r="P29" s="10"/>
      <c r="Q29" s="10"/>
      <c r="R29" s="10"/>
      <c r="S29" s="10"/>
      <c r="T29" s="10"/>
      <c r="U29" s="10"/>
      <c r="V29" s="10"/>
      <c r="W29" s="10"/>
      <c r="X29" s="10"/>
      <c r="Y29" s="10"/>
      <c r="Z29" s="10"/>
      <c r="AA29" s="10"/>
      <c r="AB29" s="10"/>
      <c r="AC29" s="10"/>
      <c r="AD29" s="10"/>
      <c r="AE29" s="10"/>
      <c r="AF29" s="10"/>
      <c r="AG29" s="10"/>
      <c r="AH29" s="10"/>
    </row>
    <row r="30" spans="3:34">
      <c r="C30" s="10"/>
      <c r="D30" s="10"/>
      <c r="E30" s="10"/>
      <c r="F30" s="10"/>
      <c r="G30" s="10"/>
      <c r="H30" s="10"/>
      <c r="I30" s="10"/>
      <c r="J30" s="10"/>
      <c r="K30" s="10"/>
      <c r="L30" s="10"/>
      <c r="M30" s="10"/>
      <c r="N30" s="10"/>
      <c r="O30" s="10"/>
      <c r="P30" s="10"/>
      <c r="Q30" s="10"/>
      <c r="R30" s="10"/>
      <c r="S30" s="10"/>
      <c r="T30" s="10"/>
      <c r="U30" s="10"/>
      <c r="V30" s="10"/>
      <c r="W30" s="10"/>
      <c r="X30" s="10"/>
      <c r="Y30" s="10"/>
      <c r="Z30" s="10"/>
      <c r="AA30" s="10"/>
      <c r="AB30" s="10"/>
      <c r="AC30" s="10"/>
      <c r="AD30" s="10"/>
      <c r="AE30" s="10"/>
      <c r="AF30" s="10"/>
      <c r="AG30" s="10"/>
      <c r="AH30" s="10"/>
    </row>
    <row r="31" spans="3:34">
      <c r="C31" s="10"/>
      <c r="D31" s="10"/>
      <c r="E31" s="10"/>
      <c r="F31" s="10"/>
      <c r="G31" s="10"/>
      <c r="H31" s="10"/>
      <c r="I31" s="10"/>
      <c r="J31" s="10"/>
      <c r="K31" s="10"/>
      <c r="L31" s="10"/>
      <c r="M31" s="10"/>
      <c r="N31" s="10"/>
      <c r="O31" s="10"/>
      <c r="P31" s="10"/>
      <c r="Q31" s="10"/>
      <c r="R31" s="10"/>
      <c r="S31" s="10"/>
      <c r="T31" s="10"/>
      <c r="U31" s="10"/>
      <c r="V31" s="10"/>
      <c r="W31" s="10"/>
      <c r="X31" s="10"/>
      <c r="Y31" s="10"/>
      <c r="Z31" s="10"/>
      <c r="AA31" s="10"/>
      <c r="AB31" s="10"/>
      <c r="AC31" s="10"/>
      <c r="AD31" s="10"/>
      <c r="AE31" s="10"/>
      <c r="AF31" s="10"/>
      <c r="AG31" s="10"/>
      <c r="AH31" s="10"/>
    </row>
    <row r="32" spans="3:34">
      <c r="C32" s="10"/>
      <c r="D32" s="10"/>
      <c r="E32" s="10"/>
      <c r="F32" s="10"/>
      <c r="G32" s="10"/>
      <c r="H32" s="10"/>
      <c r="I32" s="10"/>
      <c r="J32" s="10"/>
      <c r="K32" s="10"/>
      <c r="L32" s="10"/>
      <c r="M32" s="10"/>
      <c r="N32" s="10"/>
      <c r="O32" s="10"/>
      <c r="P32" s="10"/>
      <c r="Q32" s="10"/>
      <c r="R32" s="10"/>
      <c r="S32" s="10"/>
      <c r="T32" s="10"/>
      <c r="U32" s="10"/>
      <c r="V32" s="10"/>
      <c r="W32" s="10"/>
      <c r="X32" s="10"/>
      <c r="Y32" s="10"/>
      <c r="Z32" s="10"/>
      <c r="AA32" s="10"/>
      <c r="AB32" s="10"/>
      <c r="AC32" s="10"/>
      <c r="AD32" s="10"/>
      <c r="AE32" s="10"/>
      <c r="AF32" s="10"/>
      <c r="AG32" s="10"/>
      <c r="AH32" s="10"/>
    </row>
    <row r="33" spans="3:34">
      <c r="C33" s="10"/>
      <c r="D33" s="10"/>
      <c r="E33" s="10"/>
      <c r="F33" s="10"/>
      <c r="G33" s="10"/>
      <c r="H33" s="10"/>
      <c r="I33" s="10"/>
      <c r="J33" s="10"/>
      <c r="K33" s="10"/>
      <c r="L33" s="10"/>
      <c r="M33" s="10"/>
      <c r="N33" s="10"/>
      <c r="O33" s="10"/>
      <c r="P33" s="10"/>
      <c r="Q33" s="10"/>
      <c r="R33" s="10"/>
      <c r="S33" s="10"/>
      <c r="T33" s="10"/>
      <c r="U33" s="10"/>
      <c r="V33" s="10"/>
      <c r="W33" s="10"/>
      <c r="X33" s="10"/>
      <c r="Y33" s="10"/>
      <c r="Z33" s="10"/>
      <c r="AA33" s="10"/>
      <c r="AB33" s="10"/>
      <c r="AC33" s="10"/>
      <c r="AD33" s="10"/>
      <c r="AE33" s="10"/>
      <c r="AF33" s="10"/>
      <c r="AG33" s="10"/>
      <c r="AH33" s="10"/>
    </row>
    <row r="34" spans="3:34">
      <c r="C34" s="10"/>
      <c r="D34" s="10"/>
      <c r="E34" s="10"/>
      <c r="F34" s="10"/>
      <c r="G34" s="10"/>
      <c r="H34" s="10"/>
      <c r="I34" s="10"/>
      <c r="J34" s="10"/>
      <c r="K34" s="10"/>
      <c r="L34" s="10"/>
      <c r="M34" s="10"/>
      <c r="N34" s="10"/>
      <c r="O34" s="10"/>
      <c r="P34" s="10"/>
      <c r="Q34" s="10"/>
      <c r="R34" s="10"/>
      <c r="S34" s="10"/>
      <c r="T34" s="10"/>
      <c r="U34" s="10"/>
      <c r="V34" s="10"/>
      <c r="W34" s="10"/>
      <c r="X34" s="10"/>
      <c r="Y34" s="10"/>
      <c r="Z34" s="10"/>
      <c r="AA34" s="10"/>
      <c r="AB34" s="10"/>
      <c r="AC34" s="10"/>
      <c r="AD34" s="10"/>
      <c r="AE34" s="10"/>
      <c r="AF34" s="10"/>
      <c r="AG34" s="10"/>
      <c r="AH34" s="10"/>
    </row>
    <row r="35" spans="3:34">
      <c r="C35" s="10"/>
      <c r="D35" s="10"/>
      <c r="E35" s="10"/>
      <c r="F35" s="10"/>
      <c r="G35" s="10"/>
      <c r="H35" s="10"/>
      <c r="I35" s="10"/>
      <c r="J35" s="10"/>
      <c r="K35" s="10"/>
      <c r="L35" s="10"/>
      <c r="M35" s="10"/>
      <c r="N35" s="10"/>
      <c r="O35" s="10"/>
      <c r="P35" s="10"/>
      <c r="Q35" s="10"/>
      <c r="R35" s="10"/>
      <c r="S35" s="10"/>
      <c r="T35" s="10"/>
      <c r="U35" s="10"/>
      <c r="V35" s="10"/>
      <c r="W35" s="10"/>
      <c r="X35" s="10"/>
      <c r="Y35" s="10"/>
      <c r="Z35" s="10"/>
      <c r="AA35" s="10"/>
      <c r="AB35" s="10"/>
      <c r="AC35" s="10"/>
      <c r="AD35" s="10"/>
      <c r="AE35" s="10"/>
      <c r="AF35" s="10"/>
      <c r="AG35" s="10"/>
      <c r="AH35" s="10"/>
    </row>
    <row r="36" spans="3:34">
      <c r="C36" s="10"/>
      <c r="D36" s="10"/>
      <c r="E36" s="10"/>
      <c r="F36" s="10"/>
      <c r="G36" s="10"/>
      <c r="H36" s="10"/>
      <c r="I36" s="10"/>
      <c r="J36" s="10"/>
      <c r="K36" s="10"/>
      <c r="L36" s="10"/>
      <c r="M36" s="10"/>
      <c r="N36" s="10"/>
      <c r="O36" s="10"/>
      <c r="P36" s="10"/>
      <c r="Q36" s="10"/>
      <c r="R36" s="10"/>
      <c r="S36" s="10"/>
      <c r="T36" s="10"/>
      <c r="U36" s="10"/>
      <c r="V36" s="10"/>
      <c r="W36" s="10"/>
      <c r="X36" s="10"/>
      <c r="Y36" s="10"/>
      <c r="Z36" s="10"/>
      <c r="AA36" s="10"/>
      <c r="AB36" s="10"/>
      <c r="AC36" s="10"/>
      <c r="AD36" s="10"/>
      <c r="AE36" s="10"/>
      <c r="AF36" s="10"/>
      <c r="AG36" s="10"/>
      <c r="AH36" s="10"/>
    </row>
  </sheetData>
  <autoFilter ref="A3:AI3">
    <sortState ref="A5:AI7">
      <sortCondition descending="1" ref="AI3"/>
    </sortState>
  </autoFilter>
  <sortState ref="A4:AR6">
    <sortCondition descending="1" ref="AI4:AI6"/>
  </sortState>
  <mergeCells count="12">
    <mergeCell ref="AI2:AI3"/>
    <mergeCell ref="A1:AC1"/>
    <mergeCell ref="E2:I2"/>
    <mergeCell ref="O2:S2"/>
    <mergeCell ref="T2:X2"/>
    <mergeCell ref="Y2:AC2"/>
    <mergeCell ref="D2:D3"/>
    <mergeCell ref="C2:C3"/>
    <mergeCell ref="B2:B3"/>
    <mergeCell ref="A2:A3"/>
    <mergeCell ref="J2:N2"/>
    <mergeCell ref="AD2:AH2"/>
  </mergeCells>
  <pageMargins left="0.48295454545454547" right="0.265625" top="0.75" bottom="0.75" header="0.3" footer="0.3"/>
  <pageSetup paperSize="9" scale="65" fitToWidth="0" fitToHeight="0" orientation="landscape" r:id="rId1"/>
  <rowBreaks count="1" manualBreakCount="1">
    <brk id="7" max="16383" man="1"/>
  </rowBreaks>
  <colBreaks count="1" manualBreakCount="1">
    <brk id="35" max="1048575" man="1"/>
  </colBreaks>
  <legacy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AD146"/>
  <sheetViews>
    <sheetView tabSelected="1" view="pageBreakPreview" zoomScale="70" zoomScaleNormal="100" zoomScaleSheetLayoutView="70" zoomScalePageLayoutView="70" workbookViewId="0">
      <pane xSplit="16" ySplit="3" topLeftCell="Q4" activePane="bottomRight" state="frozen"/>
      <selection pane="topRight" activeCell="L1" sqref="L1"/>
      <selection pane="bottomLeft" activeCell="A4" sqref="A4"/>
      <selection pane="bottomRight" activeCell="L16" sqref="L16"/>
    </sheetView>
  </sheetViews>
  <sheetFormatPr defaultRowHeight="14.25"/>
  <cols>
    <col min="1" max="1" width="6.28515625" style="82" customWidth="1"/>
    <col min="2" max="2" width="31.140625" style="95" customWidth="1"/>
    <col min="3" max="3" width="32.85546875" style="95" customWidth="1"/>
    <col min="4" max="4" width="15.42578125" style="82" customWidth="1"/>
    <col min="5" max="5" width="10" style="99" customWidth="1"/>
    <col min="6" max="6" width="10.28515625" style="99" customWidth="1"/>
    <col min="7" max="7" width="9.28515625" style="99" customWidth="1"/>
    <col min="8" max="8" width="13.28515625" style="99" customWidth="1"/>
    <col min="9" max="15" width="9.5703125" style="99" customWidth="1"/>
    <col min="16" max="16" width="10.140625" style="99" customWidth="1"/>
    <col min="17" max="17" width="10.85546875" style="99" customWidth="1"/>
    <col min="18" max="18" width="14" style="99" customWidth="1"/>
    <col min="19" max="19" width="8.85546875" style="99" customWidth="1"/>
    <col min="20" max="20" width="9.28515625" style="99" customWidth="1"/>
    <col min="21" max="21" width="8.28515625" style="99" customWidth="1"/>
    <col min="22" max="22" width="9" style="99" customWidth="1"/>
    <col min="23" max="23" width="13.7109375" style="99" customWidth="1"/>
    <col min="24" max="24" width="10.5703125" style="99" customWidth="1"/>
    <col min="25" max="25" width="9.42578125" style="99" customWidth="1"/>
    <col min="26" max="26" width="9.5703125" style="99" customWidth="1"/>
    <col min="27" max="27" width="10.28515625" style="99" customWidth="1"/>
    <col min="28" max="28" width="12.7109375" style="99" customWidth="1"/>
    <col min="29" max="29" width="9.28515625" style="82" customWidth="1"/>
    <col min="30" max="30" width="14.7109375" style="82" customWidth="1"/>
    <col min="31" max="16384" width="9.140625" style="82"/>
  </cols>
  <sheetData>
    <row r="1" spans="1:30" ht="20.25">
      <c r="A1" s="211" t="s">
        <v>263</v>
      </c>
      <c r="B1" s="211"/>
      <c r="C1" s="211"/>
      <c r="D1" s="211"/>
      <c r="E1" s="211"/>
      <c r="F1" s="211"/>
      <c r="G1" s="211"/>
      <c r="H1" s="211"/>
      <c r="I1" s="211"/>
      <c r="J1" s="211"/>
      <c r="K1" s="211"/>
      <c r="L1" s="211"/>
      <c r="M1" s="211"/>
      <c r="N1" s="211"/>
      <c r="O1" s="211"/>
      <c r="P1" s="211"/>
      <c r="Q1" s="211"/>
      <c r="R1" s="211"/>
      <c r="S1" s="211"/>
      <c r="T1" s="211"/>
      <c r="U1" s="211"/>
      <c r="V1" s="211"/>
      <c r="W1" s="211"/>
      <c r="X1" s="211"/>
      <c r="Y1" s="211"/>
      <c r="Z1" s="211"/>
      <c r="AA1" s="211"/>
      <c r="AB1" s="211"/>
      <c r="AC1" s="211"/>
      <c r="AD1" s="81"/>
    </row>
    <row r="2" spans="1:30" ht="165" customHeight="1">
      <c r="A2" s="226" t="s">
        <v>1</v>
      </c>
      <c r="B2" s="228" t="s">
        <v>2</v>
      </c>
      <c r="C2" s="229"/>
      <c r="D2" s="226" t="s">
        <v>7</v>
      </c>
      <c r="E2" s="187" t="s">
        <v>370</v>
      </c>
      <c r="F2" s="187"/>
      <c r="G2" s="187"/>
      <c r="H2" s="187"/>
      <c r="I2" s="187"/>
      <c r="J2" s="232" t="s">
        <v>341</v>
      </c>
      <c r="K2" s="233"/>
      <c r="L2" s="233"/>
      <c r="M2" s="233"/>
      <c r="N2" s="234"/>
      <c r="O2" s="232" t="s">
        <v>305</v>
      </c>
      <c r="P2" s="233"/>
      <c r="Q2" s="233"/>
      <c r="R2" s="233"/>
      <c r="S2" s="234"/>
      <c r="T2" s="232" t="s">
        <v>148</v>
      </c>
      <c r="U2" s="233"/>
      <c r="V2" s="233"/>
      <c r="W2" s="233"/>
      <c r="X2" s="234"/>
      <c r="Y2" s="232" t="s">
        <v>161</v>
      </c>
      <c r="Z2" s="233"/>
      <c r="AA2" s="233"/>
      <c r="AB2" s="233"/>
      <c r="AC2" s="234"/>
      <c r="AD2" s="224" t="s">
        <v>358</v>
      </c>
    </row>
    <row r="3" spans="1:30" ht="90" customHeight="1">
      <c r="A3" s="227"/>
      <c r="B3" s="230"/>
      <c r="C3" s="231"/>
      <c r="D3" s="227"/>
      <c r="E3" s="49" t="s">
        <v>203</v>
      </c>
      <c r="F3" s="49" t="s">
        <v>204</v>
      </c>
      <c r="G3" s="49" t="s">
        <v>205</v>
      </c>
      <c r="H3" s="50" t="s">
        <v>142</v>
      </c>
      <c r="I3" s="103" t="s">
        <v>216</v>
      </c>
      <c r="J3" s="49" t="s">
        <v>203</v>
      </c>
      <c r="K3" s="49" t="s">
        <v>204</v>
      </c>
      <c r="L3" s="49" t="s">
        <v>205</v>
      </c>
      <c r="M3" s="50" t="s">
        <v>142</v>
      </c>
      <c r="N3" s="103" t="s">
        <v>264</v>
      </c>
      <c r="O3" s="49" t="s">
        <v>203</v>
      </c>
      <c r="P3" s="49" t="s">
        <v>204</v>
      </c>
      <c r="Q3" s="49" t="s">
        <v>205</v>
      </c>
      <c r="R3" s="50" t="s">
        <v>142</v>
      </c>
      <c r="S3" s="103" t="s">
        <v>264</v>
      </c>
      <c r="T3" s="49" t="s">
        <v>203</v>
      </c>
      <c r="U3" s="49" t="s">
        <v>204</v>
      </c>
      <c r="V3" s="49" t="s">
        <v>205</v>
      </c>
      <c r="W3" s="50" t="s">
        <v>142</v>
      </c>
      <c r="X3" s="103" t="s">
        <v>265</v>
      </c>
      <c r="Y3" s="49" t="s">
        <v>203</v>
      </c>
      <c r="Z3" s="49" t="s">
        <v>204</v>
      </c>
      <c r="AA3" s="49" t="s">
        <v>205</v>
      </c>
      <c r="AB3" s="50" t="s">
        <v>142</v>
      </c>
      <c r="AC3" s="103" t="s">
        <v>216</v>
      </c>
      <c r="AD3" s="225"/>
    </row>
    <row r="4" spans="1:30" ht="30">
      <c r="A4" s="81">
        <v>1</v>
      </c>
      <c r="B4" s="100" t="s">
        <v>278</v>
      </c>
      <c r="C4" s="100" t="s">
        <v>267</v>
      </c>
      <c r="D4" s="101" t="s">
        <v>297</v>
      </c>
      <c r="E4" s="85">
        <v>6</v>
      </c>
      <c r="F4" s="89">
        <v>1</v>
      </c>
      <c r="G4" s="85">
        <v>1</v>
      </c>
      <c r="H4" s="13">
        <f>200*(E4+1-F4)*G4/E4</f>
        <v>200</v>
      </c>
      <c r="I4" s="86">
        <f t="shared" ref="I4:I19" si="0">ROUNDUP(H4,0)</f>
        <v>200</v>
      </c>
      <c r="J4" s="126">
        <v>9</v>
      </c>
      <c r="K4" s="126">
        <v>3</v>
      </c>
      <c r="L4" s="126">
        <v>0.5</v>
      </c>
      <c r="M4" s="13">
        <f>200*(J4+1-K4)*L4/J4</f>
        <v>77.777777777777771</v>
      </c>
      <c r="N4" s="86">
        <f t="shared" ref="N4:N19" si="1">ROUNDUP(M4,0)</f>
        <v>78</v>
      </c>
      <c r="O4" s="85">
        <v>10</v>
      </c>
      <c r="P4" s="89">
        <v>1</v>
      </c>
      <c r="Q4" s="85">
        <v>0.5</v>
      </c>
      <c r="R4" s="13">
        <f>200*(O4+1-P4)*Q4/O4</f>
        <v>100</v>
      </c>
      <c r="S4" s="86">
        <f t="shared" ref="S4:S19" si="2">ROUNDUP(R4,0)</f>
        <v>100</v>
      </c>
      <c r="T4" s="89">
        <v>13</v>
      </c>
      <c r="U4" s="89" t="s">
        <v>211</v>
      </c>
      <c r="V4" s="85">
        <v>0.25</v>
      </c>
      <c r="W4" s="13">
        <v>82</v>
      </c>
      <c r="X4" s="86">
        <f t="shared" ref="X4:X19" si="3">ROUNDUP(W4,0)</f>
        <v>82</v>
      </c>
      <c r="Y4" s="89">
        <v>11</v>
      </c>
      <c r="Z4" s="89" t="s">
        <v>211</v>
      </c>
      <c r="AA4" s="85">
        <v>0.25</v>
      </c>
      <c r="AB4" s="13">
        <v>55</v>
      </c>
      <c r="AC4" s="86">
        <f t="shared" ref="AC4:AC19" si="4">ROUNDUP(AB4,0)</f>
        <v>55</v>
      </c>
      <c r="AD4" s="39">
        <f>LARGE(CHOOSE({1,2,3,4}, N4,S4,X4,AC4),1)+LARGE(CHOOSE({1,2,3,4}, N4,S4,X4,AC4),2)+I4</f>
        <v>382</v>
      </c>
    </row>
    <row r="5" spans="1:30" s="98" customFormat="1" ht="30" hidden="1">
      <c r="A5" s="81">
        <v>2</v>
      </c>
      <c r="B5" s="83" t="s">
        <v>269</v>
      </c>
      <c r="C5" s="83" t="s">
        <v>270</v>
      </c>
      <c r="D5" s="84" t="s">
        <v>271</v>
      </c>
      <c r="E5" s="85">
        <v>6</v>
      </c>
      <c r="F5" s="172">
        <v>1</v>
      </c>
      <c r="G5" s="85">
        <v>1</v>
      </c>
      <c r="H5" s="13">
        <v>200</v>
      </c>
      <c r="I5" s="86">
        <f t="shared" si="0"/>
        <v>200</v>
      </c>
      <c r="J5" s="126">
        <v>9</v>
      </c>
      <c r="K5" s="126">
        <v>2</v>
      </c>
      <c r="L5" s="126">
        <v>0.5</v>
      </c>
      <c r="M5" s="13">
        <f>200*(J5+1-K5)*L5/J5</f>
        <v>88.888888888888886</v>
      </c>
      <c r="N5" s="86">
        <f t="shared" si="1"/>
        <v>89</v>
      </c>
      <c r="O5" s="85">
        <v>10</v>
      </c>
      <c r="P5" s="85">
        <v>2</v>
      </c>
      <c r="Q5" s="85">
        <v>0.5</v>
      </c>
      <c r="R5" s="13">
        <f>200*(O5+1-P5)*Q5/O5</f>
        <v>90</v>
      </c>
      <c r="S5" s="86">
        <f t="shared" si="2"/>
        <v>90</v>
      </c>
      <c r="T5" s="85">
        <v>13</v>
      </c>
      <c r="U5" s="85">
        <v>1</v>
      </c>
      <c r="V5" s="85">
        <v>0.25</v>
      </c>
      <c r="W5" s="13">
        <f>200*(T5+1-U5)*V5/T5</f>
        <v>50</v>
      </c>
      <c r="X5" s="86">
        <f t="shared" si="3"/>
        <v>50</v>
      </c>
      <c r="Y5" s="85">
        <v>11</v>
      </c>
      <c r="Z5" s="85">
        <v>2</v>
      </c>
      <c r="AA5" s="85">
        <v>0.25</v>
      </c>
      <c r="AB5" s="13">
        <f>200*(Y5+1-Z5)*AA5/Y5</f>
        <v>45.454545454545453</v>
      </c>
      <c r="AC5" s="86">
        <f t="shared" si="4"/>
        <v>46</v>
      </c>
      <c r="AD5" s="39">
        <f>LARGE(CHOOSE({1,2,3,4}, N5,S5,X5,AC5),1)+LARGE(CHOOSE({1,2,3,4}, N5,S5,X5,AC5),2)+I5</f>
        <v>379</v>
      </c>
    </row>
    <row r="6" spans="1:30" s="98" customFormat="1" ht="30.75" customHeight="1">
      <c r="A6" s="81">
        <v>2</v>
      </c>
      <c r="B6" s="100" t="s">
        <v>266</v>
      </c>
      <c r="C6" s="100" t="s">
        <v>273</v>
      </c>
      <c r="D6" s="101" t="s">
        <v>298</v>
      </c>
      <c r="E6" s="85">
        <v>6</v>
      </c>
      <c r="F6" s="89">
        <v>2</v>
      </c>
      <c r="G6" s="85">
        <v>1</v>
      </c>
      <c r="H6" s="13">
        <f>200*(E6+1-F6)*G6/E6</f>
        <v>166.66666666666666</v>
      </c>
      <c r="I6" s="86">
        <f t="shared" si="0"/>
        <v>167</v>
      </c>
      <c r="J6" s="126">
        <v>9</v>
      </c>
      <c r="K6" s="126">
        <v>1</v>
      </c>
      <c r="L6" s="126">
        <v>0.5</v>
      </c>
      <c r="M6" s="13">
        <f>200*(J6+1-K6)*L6/J6</f>
        <v>100</v>
      </c>
      <c r="N6" s="86">
        <f t="shared" si="1"/>
        <v>100</v>
      </c>
      <c r="O6" s="85">
        <v>10</v>
      </c>
      <c r="P6" s="89">
        <v>3</v>
      </c>
      <c r="Q6" s="85">
        <v>0.5</v>
      </c>
      <c r="R6" s="13">
        <f>200*(O6+1-P6)*Q6/O6</f>
        <v>80</v>
      </c>
      <c r="S6" s="86">
        <f t="shared" si="2"/>
        <v>80</v>
      </c>
      <c r="T6" s="89">
        <v>13</v>
      </c>
      <c r="U6" s="89" t="s">
        <v>211</v>
      </c>
      <c r="V6" s="85">
        <v>0.25</v>
      </c>
      <c r="W6" s="13">
        <v>90</v>
      </c>
      <c r="X6" s="86">
        <f t="shared" si="3"/>
        <v>90</v>
      </c>
      <c r="Y6" s="89">
        <v>11</v>
      </c>
      <c r="Z6" s="89" t="s">
        <v>211</v>
      </c>
      <c r="AA6" s="85">
        <v>0.25</v>
      </c>
      <c r="AB6" s="13">
        <v>91</v>
      </c>
      <c r="AC6" s="86">
        <f t="shared" si="4"/>
        <v>91</v>
      </c>
      <c r="AD6" s="39">
        <f>LARGE(CHOOSE({1,2,3,4}, N6,S6,X6,AC6),1)+LARGE(CHOOSE({1,2,3,4}, N6,S6,X6,AC6),2)+I6</f>
        <v>358</v>
      </c>
    </row>
    <row r="7" spans="1:30" s="90" customFormat="1" ht="30.75" customHeight="1">
      <c r="A7" s="81">
        <v>3</v>
      </c>
      <c r="B7" s="100" t="s">
        <v>282</v>
      </c>
      <c r="C7" s="100" t="s">
        <v>299</v>
      </c>
      <c r="D7" s="101" t="s">
        <v>300</v>
      </c>
      <c r="E7" s="85">
        <v>6</v>
      </c>
      <c r="F7" s="105">
        <v>3</v>
      </c>
      <c r="G7" s="85">
        <v>1</v>
      </c>
      <c r="H7" s="13">
        <f>200*(E7+1-F7)*G7/E7</f>
        <v>133.33333333333334</v>
      </c>
      <c r="I7" s="86">
        <f t="shared" si="0"/>
        <v>134</v>
      </c>
      <c r="J7" s="126">
        <v>9</v>
      </c>
      <c r="K7" s="126">
        <v>4</v>
      </c>
      <c r="L7" s="126">
        <v>0.5</v>
      </c>
      <c r="M7" s="13">
        <f>200*(J7+1-K7)*L7/J7</f>
        <v>66.666666666666671</v>
      </c>
      <c r="N7" s="86">
        <f t="shared" si="1"/>
        <v>67</v>
      </c>
      <c r="O7" s="85">
        <v>10</v>
      </c>
      <c r="P7" s="13">
        <v>4</v>
      </c>
      <c r="Q7" s="85">
        <v>0.5</v>
      </c>
      <c r="R7" s="13">
        <f>200*(O7+1-P7)*Q7/O7</f>
        <v>70</v>
      </c>
      <c r="S7" s="86">
        <f t="shared" si="2"/>
        <v>70</v>
      </c>
      <c r="T7" s="89">
        <v>13</v>
      </c>
      <c r="U7" s="42" t="s">
        <v>211</v>
      </c>
      <c r="V7" s="85">
        <v>0.25</v>
      </c>
      <c r="W7" s="13">
        <v>33</v>
      </c>
      <c r="X7" s="86">
        <f t="shared" si="3"/>
        <v>33</v>
      </c>
      <c r="Y7" s="89">
        <v>11</v>
      </c>
      <c r="Z7" s="13" t="s">
        <v>211</v>
      </c>
      <c r="AA7" s="85">
        <v>0.25</v>
      </c>
      <c r="AB7" s="13">
        <v>23</v>
      </c>
      <c r="AC7" s="86">
        <f t="shared" si="4"/>
        <v>23</v>
      </c>
      <c r="AD7" s="39">
        <f>LARGE(CHOOSE({1,2,3,4}, N7,S7,X7,AC7),1)+LARGE(CHOOSE({1,2,3,4}, N7,S7,X7,AC7),2)+I7</f>
        <v>271</v>
      </c>
    </row>
    <row r="8" spans="1:30" ht="30.75" customHeight="1">
      <c r="A8" s="81">
        <v>4</v>
      </c>
      <c r="B8" s="83" t="s">
        <v>279</v>
      </c>
      <c r="C8" s="83" t="s">
        <v>280</v>
      </c>
      <c r="D8" s="84" t="s">
        <v>281</v>
      </c>
      <c r="E8" s="85">
        <v>6</v>
      </c>
      <c r="F8" s="102">
        <v>5</v>
      </c>
      <c r="G8" s="85">
        <v>1</v>
      </c>
      <c r="H8" s="13">
        <f>200*(E8+1-F8)*G8/E8</f>
        <v>66.666666666666671</v>
      </c>
      <c r="I8" s="86">
        <f t="shared" si="0"/>
        <v>67</v>
      </c>
      <c r="J8" s="126">
        <v>9</v>
      </c>
      <c r="K8" s="126">
        <v>7</v>
      </c>
      <c r="L8" s="126">
        <v>0.5</v>
      </c>
      <c r="M8" s="13">
        <f>200*(J8+1-K8)*L8/J8</f>
        <v>33.333333333333336</v>
      </c>
      <c r="N8" s="86">
        <f t="shared" si="1"/>
        <v>34</v>
      </c>
      <c r="O8" s="85">
        <v>10</v>
      </c>
      <c r="P8" s="13">
        <v>5</v>
      </c>
      <c r="Q8" s="85">
        <v>0.5</v>
      </c>
      <c r="R8" s="13">
        <f>200*(O8+1-P8)*Q8/O8</f>
        <v>60</v>
      </c>
      <c r="S8" s="86">
        <f t="shared" si="2"/>
        <v>60</v>
      </c>
      <c r="T8" s="85">
        <v>13</v>
      </c>
      <c r="U8" s="13">
        <v>6</v>
      </c>
      <c r="V8" s="85">
        <v>0.25</v>
      </c>
      <c r="W8" s="13">
        <f>200*(T8+1-U8)*V8/T8</f>
        <v>30.76923076923077</v>
      </c>
      <c r="X8" s="86">
        <f t="shared" si="3"/>
        <v>31</v>
      </c>
      <c r="Y8" s="85">
        <v>11</v>
      </c>
      <c r="Z8" s="13">
        <v>5</v>
      </c>
      <c r="AA8" s="85">
        <v>0.25</v>
      </c>
      <c r="AB8" s="13">
        <f>200*(Y8+1-Z8)*AA8/Y8</f>
        <v>31.818181818181817</v>
      </c>
      <c r="AC8" s="86">
        <f t="shared" si="4"/>
        <v>32</v>
      </c>
      <c r="AD8" s="39">
        <f>LARGE(CHOOSE({1,2,3,4}, N8,S8,X8,AC8),1)+LARGE(CHOOSE({1,2,3,4}, N8,S8,X8,AC8),2)+I8</f>
        <v>161</v>
      </c>
    </row>
    <row r="9" spans="1:30" s="90" customFormat="1" ht="30.75" customHeight="1">
      <c r="A9" s="81">
        <v>5</v>
      </c>
      <c r="B9" s="83" t="s">
        <v>323</v>
      </c>
      <c r="C9" s="83" t="s">
        <v>286</v>
      </c>
      <c r="D9" s="84" t="s">
        <v>420</v>
      </c>
      <c r="E9" s="85">
        <v>6</v>
      </c>
      <c r="F9" s="85">
        <v>4</v>
      </c>
      <c r="G9" s="85">
        <v>1</v>
      </c>
      <c r="H9" s="13">
        <f>200*(E9+1-F9)*G9/E9</f>
        <v>100</v>
      </c>
      <c r="I9" s="86">
        <f t="shared" si="0"/>
        <v>100</v>
      </c>
      <c r="J9" s="92" t="s">
        <v>339</v>
      </c>
      <c r="K9" s="92" t="s">
        <v>211</v>
      </c>
      <c r="L9" s="126">
        <v>0.5</v>
      </c>
      <c r="M9" s="85">
        <v>12</v>
      </c>
      <c r="N9" s="86">
        <f t="shared" si="1"/>
        <v>12</v>
      </c>
      <c r="O9" s="85">
        <v>10</v>
      </c>
      <c r="P9" s="92" t="s">
        <v>211</v>
      </c>
      <c r="Q9" s="85">
        <v>1</v>
      </c>
      <c r="R9" s="85">
        <v>10</v>
      </c>
      <c r="S9" s="86">
        <f t="shared" si="2"/>
        <v>10</v>
      </c>
      <c r="T9" s="85">
        <v>13</v>
      </c>
      <c r="U9" s="92" t="s">
        <v>211</v>
      </c>
      <c r="V9" s="85">
        <v>0.25</v>
      </c>
      <c r="W9" s="85">
        <v>2</v>
      </c>
      <c r="X9" s="86">
        <f t="shared" si="3"/>
        <v>2</v>
      </c>
      <c r="Y9" s="85">
        <v>11</v>
      </c>
      <c r="Z9" s="92" t="s">
        <v>211</v>
      </c>
      <c r="AA9" s="85">
        <v>0.25</v>
      </c>
      <c r="AB9" s="85">
        <v>15</v>
      </c>
      <c r="AC9" s="86">
        <f t="shared" si="4"/>
        <v>15</v>
      </c>
      <c r="AD9" s="39">
        <f>LARGE(CHOOSE({1,2,3,4}, N9,S9,X9,AC9),1)+LARGE(CHOOSE({1,2,3,4}, N9,S9,X9,AC9),2)+I9</f>
        <v>127</v>
      </c>
    </row>
    <row r="10" spans="1:30" s="90" customFormat="1" ht="30.75" customHeight="1">
      <c r="A10" s="81">
        <v>6</v>
      </c>
      <c r="B10" s="83" t="s">
        <v>266</v>
      </c>
      <c r="C10" s="83" t="s">
        <v>267</v>
      </c>
      <c r="D10" s="84" t="s">
        <v>268</v>
      </c>
      <c r="E10" s="85">
        <v>6</v>
      </c>
      <c r="F10" s="85" t="s">
        <v>51</v>
      </c>
      <c r="G10" s="85">
        <v>1</v>
      </c>
      <c r="H10" s="13">
        <v>0</v>
      </c>
      <c r="I10" s="86">
        <f t="shared" si="0"/>
        <v>0</v>
      </c>
      <c r="J10" s="126">
        <v>9</v>
      </c>
      <c r="K10" s="119" t="s">
        <v>51</v>
      </c>
      <c r="L10" s="126">
        <v>0.5</v>
      </c>
      <c r="M10" s="13">
        <v>0</v>
      </c>
      <c r="N10" s="86">
        <f t="shared" si="1"/>
        <v>0</v>
      </c>
      <c r="O10" s="85">
        <v>10</v>
      </c>
      <c r="P10" s="85" t="s">
        <v>51</v>
      </c>
      <c r="Q10" s="85">
        <v>0.5</v>
      </c>
      <c r="R10" s="13">
        <v>0</v>
      </c>
      <c r="S10" s="86">
        <f t="shared" si="2"/>
        <v>0</v>
      </c>
      <c r="T10" s="85">
        <v>13</v>
      </c>
      <c r="U10" s="85">
        <v>2</v>
      </c>
      <c r="V10" s="85">
        <v>0.25</v>
      </c>
      <c r="W10" s="13">
        <f>200*(T10+1-U10)*V10/T10</f>
        <v>46.153846153846153</v>
      </c>
      <c r="X10" s="86">
        <f t="shared" si="3"/>
        <v>47</v>
      </c>
      <c r="Y10" s="85">
        <v>11</v>
      </c>
      <c r="Z10" s="85">
        <v>1</v>
      </c>
      <c r="AA10" s="85">
        <v>0.25</v>
      </c>
      <c r="AB10" s="13">
        <f>200*(Y10+1-Z10)*AA10/Y10</f>
        <v>50</v>
      </c>
      <c r="AC10" s="86">
        <f t="shared" si="4"/>
        <v>50</v>
      </c>
      <c r="AD10" s="39">
        <f>LARGE(CHOOSE({1,2,3,4}, N10,S10,X10,AC10),1)+LARGE(CHOOSE({1,2,3,4}, N10,S10,X10,AC10),2)+I10</f>
        <v>97</v>
      </c>
    </row>
    <row r="11" spans="1:30" s="98" customFormat="1" ht="30.75" customHeight="1">
      <c r="A11" s="81">
        <v>7</v>
      </c>
      <c r="B11" s="100" t="s">
        <v>289</v>
      </c>
      <c r="C11" s="100" t="s">
        <v>296</v>
      </c>
      <c r="D11" s="101" t="s">
        <v>301</v>
      </c>
      <c r="E11" s="85">
        <v>6</v>
      </c>
      <c r="F11" s="89" t="s">
        <v>51</v>
      </c>
      <c r="G11" s="85">
        <v>1</v>
      </c>
      <c r="H11" s="13">
        <v>0</v>
      </c>
      <c r="I11" s="86">
        <f t="shared" si="0"/>
        <v>0</v>
      </c>
      <c r="J11" s="126">
        <v>9</v>
      </c>
      <c r="K11" s="126">
        <v>5</v>
      </c>
      <c r="L11" s="126">
        <v>0.5</v>
      </c>
      <c r="M11" s="13">
        <f>200*(J11+1-K11)*L11/J11</f>
        <v>55.555555555555557</v>
      </c>
      <c r="N11" s="86">
        <f t="shared" si="1"/>
        <v>56</v>
      </c>
      <c r="O11" s="85">
        <v>10</v>
      </c>
      <c r="P11" s="89">
        <v>7</v>
      </c>
      <c r="Q11" s="85">
        <v>0.5</v>
      </c>
      <c r="R11" s="13">
        <f>200*(O11+1-P11)*Q11/O11</f>
        <v>40</v>
      </c>
      <c r="S11" s="86">
        <f t="shared" si="2"/>
        <v>40</v>
      </c>
      <c r="T11" s="89">
        <v>13</v>
      </c>
      <c r="U11" s="89" t="s">
        <v>211</v>
      </c>
      <c r="V11" s="85">
        <v>0.25</v>
      </c>
      <c r="W11" s="13">
        <v>16</v>
      </c>
      <c r="X11" s="86">
        <f t="shared" si="3"/>
        <v>16</v>
      </c>
      <c r="Y11" s="89">
        <v>11</v>
      </c>
      <c r="Z11" s="89" t="s">
        <v>211</v>
      </c>
      <c r="AA11" s="85">
        <v>0.25</v>
      </c>
      <c r="AB11" s="13">
        <v>0</v>
      </c>
      <c r="AC11" s="86">
        <f t="shared" si="4"/>
        <v>0</v>
      </c>
      <c r="AD11" s="39">
        <f>LARGE(CHOOSE({1,2,3,4}, N11,S11,X11,AC11),1)+LARGE(CHOOSE({1,2,3,4}, N11,S11,X11,AC11),2)+I11</f>
        <v>96</v>
      </c>
    </row>
    <row r="12" spans="1:30" s="98" customFormat="1" ht="30.75" customHeight="1">
      <c r="A12" s="81">
        <v>8</v>
      </c>
      <c r="B12" s="87" t="s">
        <v>272</v>
      </c>
      <c r="C12" s="87" t="s">
        <v>273</v>
      </c>
      <c r="D12" s="88" t="s">
        <v>274</v>
      </c>
      <c r="E12" s="85">
        <v>6</v>
      </c>
      <c r="F12" s="85" t="s">
        <v>51</v>
      </c>
      <c r="G12" s="85">
        <v>1</v>
      </c>
      <c r="H12" s="13">
        <v>0</v>
      </c>
      <c r="I12" s="86">
        <f t="shared" si="0"/>
        <v>0</v>
      </c>
      <c r="J12" s="126">
        <v>9</v>
      </c>
      <c r="K12" s="119" t="s">
        <v>51</v>
      </c>
      <c r="L12" s="126">
        <v>0.5</v>
      </c>
      <c r="M12" s="13">
        <v>0</v>
      </c>
      <c r="N12" s="86">
        <f t="shared" si="1"/>
        <v>0</v>
      </c>
      <c r="O12" s="85">
        <v>10</v>
      </c>
      <c r="P12" s="85" t="s">
        <v>51</v>
      </c>
      <c r="Q12" s="85">
        <v>0.5</v>
      </c>
      <c r="R12" s="13">
        <v>0</v>
      </c>
      <c r="S12" s="86">
        <f t="shared" si="2"/>
        <v>0</v>
      </c>
      <c r="T12" s="89">
        <v>13</v>
      </c>
      <c r="U12" s="89">
        <v>3</v>
      </c>
      <c r="V12" s="85">
        <v>0.25</v>
      </c>
      <c r="W12" s="13">
        <f>200*(T12+1-U12)*V12/T12</f>
        <v>42.307692307692307</v>
      </c>
      <c r="X12" s="86">
        <f t="shared" si="3"/>
        <v>43</v>
      </c>
      <c r="Y12" s="89">
        <v>11</v>
      </c>
      <c r="Z12" s="89">
        <v>3</v>
      </c>
      <c r="AA12" s="85">
        <v>0.25</v>
      </c>
      <c r="AB12" s="13">
        <f>200*(Y12+1-Z12)*AA12/Y12</f>
        <v>40.909090909090907</v>
      </c>
      <c r="AC12" s="86">
        <f t="shared" si="4"/>
        <v>41</v>
      </c>
      <c r="AD12" s="39">
        <f>LARGE(CHOOSE({1,2,3,4}, N12,S12,X12,AC12),1)+LARGE(CHOOSE({1,2,3,4}, N12,S12,X12,AC12),2)+I12</f>
        <v>84</v>
      </c>
    </row>
    <row r="13" spans="1:30" ht="30.75" customHeight="1">
      <c r="A13" s="81">
        <v>9</v>
      </c>
      <c r="B13" s="83" t="s">
        <v>285</v>
      </c>
      <c r="C13" s="83" t="s">
        <v>286</v>
      </c>
      <c r="D13" s="84" t="s">
        <v>287</v>
      </c>
      <c r="E13" s="85">
        <v>6</v>
      </c>
      <c r="F13" s="104" t="s">
        <v>51</v>
      </c>
      <c r="G13" s="85">
        <v>1</v>
      </c>
      <c r="H13" s="13">
        <v>0</v>
      </c>
      <c r="I13" s="86">
        <f t="shared" si="0"/>
        <v>0</v>
      </c>
      <c r="J13" s="126">
        <v>9</v>
      </c>
      <c r="K13" s="119" t="s">
        <v>51</v>
      </c>
      <c r="L13" s="126">
        <v>0.5</v>
      </c>
      <c r="M13" s="13">
        <v>0</v>
      </c>
      <c r="N13" s="86">
        <f t="shared" si="1"/>
        <v>0</v>
      </c>
      <c r="O13" s="85">
        <v>10</v>
      </c>
      <c r="P13" s="13">
        <v>6</v>
      </c>
      <c r="Q13" s="85">
        <v>0.5</v>
      </c>
      <c r="R13" s="13">
        <f>200*(O13+1-P13)*Q13/O13</f>
        <v>50</v>
      </c>
      <c r="S13" s="86">
        <f t="shared" si="2"/>
        <v>50</v>
      </c>
      <c r="T13" s="85">
        <v>13</v>
      </c>
      <c r="U13" s="13">
        <v>7</v>
      </c>
      <c r="V13" s="85">
        <v>0.25</v>
      </c>
      <c r="W13" s="13">
        <f>200*(T13+1-U13)*V13/T13</f>
        <v>26.923076923076923</v>
      </c>
      <c r="X13" s="86">
        <f t="shared" si="3"/>
        <v>27</v>
      </c>
      <c r="Y13" s="85">
        <v>11</v>
      </c>
      <c r="Z13" s="13">
        <v>6</v>
      </c>
      <c r="AA13" s="85">
        <v>0.25</v>
      </c>
      <c r="AB13" s="13">
        <f>200*(Y13+1-Z13)*AA13/Y13</f>
        <v>27.272727272727273</v>
      </c>
      <c r="AC13" s="86">
        <f t="shared" si="4"/>
        <v>28</v>
      </c>
      <c r="AD13" s="39">
        <f>LARGE(CHOOSE({1,2,3,4}, N13,S13,X13,AC13),1)+LARGE(CHOOSE({1,2,3,4}, N13,S13,X13,AC13),2)+I13</f>
        <v>78</v>
      </c>
    </row>
    <row r="14" spans="1:30" ht="30.75" customHeight="1">
      <c r="A14" s="81">
        <v>10</v>
      </c>
      <c r="B14" s="83" t="s">
        <v>293</v>
      </c>
      <c r="C14" s="83" t="s">
        <v>288</v>
      </c>
      <c r="D14" s="84" t="s">
        <v>294</v>
      </c>
      <c r="E14" s="85">
        <v>6</v>
      </c>
      <c r="F14" s="102" t="s">
        <v>51</v>
      </c>
      <c r="G14" s="85">
        <v>1</v>
      </c>
      <c r="H14" s="13">
        <v>0</v>
      </c>
      <c r="I14" s="86">
        <f t="shared" si="0"/>
        <v>0</v>
      </c>
      <c r="J14" s="126">
        <v>9</v>
      </c>
      <c r="K14" s="126">
        <v>6</v>
      </c>
      <c r="L14" s="126">
        <v>0.5</v>
      </c>
      <c r="M14" s="13">
        <f>200*(J14+1-K14)*L14/J14</f>
        <v>44.444444444444443</v>
      </c>
      <c r="N14" s="86">
        <f t="shared" si="1"/>
        <v>45</v>
      </c>
      <c r="O14" s="85">
        <v>10</v>
      </c>
      <c r="P14" s="13">
        <v>8</v>
      </c>
      <c r="Q14" s="85">
        <v>0.5</v>
      </c>
      <c r="R14" s="13">
        <f>200*(O14+1-P14)*Q14/O14</f>
        <v>30</v>
      </c>
      <c r="S14" s="86">
        <f t="shared" si="2"/>
        <v>30</v>
      </c>
      <c r="T14" s="85">
        <v>13</v>
      </c>
      <c r="U14" s="85">
        <v>9</v>
      </c>
      <c r="V14" s="85">
        <v>0.25</v>
      </c>
      <c r="W14" s="13">
        <f>200*(T14+1-U14)*V14/T14</f>
        <v>19.23076923076923</v>
      </c>
      <c r="X14" s="86">
        <f t="shared" si="3"/>
        <v>20</v>
      </c>
      <c r="Y14" s="85">
        <v>11</v>
      </c>
      <c r="Z14" s="85" t="s">
        <v>51</v>
      </c>
      <c r="AA14" s="85">
        <v>0.25</v>
      </c>
      <c r="AB14" s="13">
        <v>0</v>
      </c>
      <c r="AC14" s="86">
        <f t="shared" si="4"/>
        <v>0</v>
      </c>
      <c r="AD14" s="39">
        <f>LARGE(CHOOSE({1,2,3,4}, N14,S14,X14,AC14),1)+LARGE(CHOOSE({1,2,3,4}, N14,S14,X14,AC14),2)+I14</f>
        <v>75</v>
      </c>
    </row>
    <row r="15" spans="1:30" ht="30.75" customHeight="1">
      <c r="A15" s="81">
        <v>11</v>
      </c>
      <c r="B15" s="83" t="s">
        <v>282</v>
      </c>
      <c r="C15" s="83" t="s">
        <v>283</v>
      </c>
      <c r="D15" s="84" t="s">
        <v>284</v>
      </c>
      <c r="E15" s="85">
        <v>6</v>
      </c>
      <c r="F15" s="85" t="s">
        <v>51</v>
      </c>
      <c r="G15" s="85">
        <v>1</v>
      </c>
      <c r="H15" s="13">
        <v>0</v>
      </c>
      <c r="I15" s="86">
        <f t="shared" si="0"/>
        <v>0</v>
      </c>
      <c r="J15" s="126">
        <v>9</v>
      </c>
      <c r="K15" s="119" t="s">
        <v>51</v>
      </c>
      <c r="L15" s="126">
        <v>0.5</v>
      </c>
      <c r="M15" s="13">
        <v>0</v>
      </c>
      <c r="N15" s="86">
        <f t="shared" si="1"/>
        <v>0</v>
      </c>
      <c r="O15" s="85">
        <v>10</v>
      </c>
      <c r="P15" s="85" t="s">
        <v>51</v>
      </c>
      <c r="Q15" s="85">
        <v>0.5</v>
      </c>
      <c r="R15" s="13">
        <v>0</v>
      </c>
      <c r="S15" s="86">
        <f t="shared" si="2"/>
        <v>0</v>
      </c>
      <c r="T15" s="85">
        <v>13</v>
      </c>
      <c r="U15" s="13">
        <v>4</v>
      </c>
      <c r="V15" s="85">
        <v>0.25</v>
      </c>
      <c r="W15" s="13">
        <f>200*(T15+1-U15)*V15/T15</f>
        <v>38.46153846153846</v>
      </c>
      <c r="X15" s="86">
        <f t="shared" si="3"/>
        <v>39</v>
      </c>
      <c r="Y15" s="85">
        <v>11</v>
      </c>
      <c r="Z15" s="13">
        <v>7</v>
      </c>
      <c r="AA15" s="85">
        <v>0.25</v>
      </c>
      <c r="AB15" s="13">
        <f>200*(Y15+1-Z15)*AA15/Y15</f>
        <v>22.727272727272727</v>
      </c>
      <c r="AC15" s="86">
        <f t="shared" si="4"/>
        <v>23</v>
      </c>
      <c r="AD15" s="39">
        <f>LARGE(CHOOSE({1,2,3,4}, N15,S15,X15,AC15),1)+LARGE(CHOOSE({1,2,3,4}, N15,S15,X15,AC15),2)+I15</f>
        <v>62</v>
      </c>
    </row>
    <row r="16" spans="1:30" s="98" customFormat="1" ht="30.75" customHeight="1">
      <c r="A16" s="81">
        <v>12</v>
      </c>
      <c r="B16" s="87" t="s">
        <v>275</v>
      </c>
      <c r="C16" s="87" t="s">
        <v>276</v>
      </c>
      <c r="D16" s="88" t="s">
        <v>277</v>
      </c>
      <c r="E16" s="89">
        <v>12</v>
      </c>
      <c r="F16" s="89" t="s">
        <v>51</v>
      </c>
      <c r="G16" s="89">
        <v>1</v>
      </c>
      <c r="H16" s="13">
        <v>0</v>
      </c>
      <c r="I16" s="86">
        <f t="shared" si="0"/>
        <v>0</v>
      </c>
      <c r="J16" s="126">
        <v>9</v>
      </c>
      <c r="K16" s="119" t="s">
        <v>51</v>
      </c>
      <c r="L16" s="126">
        <v>0.5</v>
      </c>
      <c r="M16" s="13">
        <v>0</v>
      </c>
      <c r="N16" s="86">
        <f t="shared" si="1"/>
        <v>0</v>
      </c>
      <c r="O16" s="85">
        <v>10</v>
      </c>
      <c r="P16" s="85" t="s">
        <v>51</v>
      </c>
      <c r="Q16" s="85">
        <v>1</v>
      </c>
      <c r="R16" s="13">
        <v>0</v>
      </c>
      <c r="S16" s="86">
        <f t="shared" si="2"/>
        <v>0</v>
      </c>
      <c r="T16" s="89">
        <v>13</v>
      </c>
      <c r="U16" s="91" t="s">
        <v>211</v>
      </c>
      <c r="V16" s="85">
        <v>0.25</v>
      </c>
      <c r="W16" s="13">
        <v>55</v>
      </c>
      <c r="X16" s="86">
        <f t="shared" si="3"/>
        <v>55</v>
      </c>
      <c r="Y16" s="89">
        <v>11</v>
      </c>
      <c r="Z16" s="89">
        <v>4</v>
      </c>
      <c r="AA16" s="85">
        <v>0.25</v>
      </c>
      <c r="AB16" s="13">
        <v>0</v>
      </c>
      <c r="AC16" s="86">
        <f t="shared" si="4"/>
        <v>0</v>
      </c>
      <c r="AD16" s="39">
        <f>LARGE(CHOOSE({1,2,3,4}, N16,S16,X16,AC16),1)+LARGE(CHOOSE({1,2,3,4}, N16,S16,X16,AC16),2)+I16</f>
        <v>55</v>
      </c>
    </row>
    <row r="17" spans="1:30" ht="30.75" customHeight="1">
      <c r="A17" s="81">
        <v>13</v>
      </c>
      <c r="B17" s="83" t="s">
        <v>323</v>
      </c>
      <c r="C17" s="83" t="s">
        <v>295</v>
      </c>
      <c r="D17" s="84" t="s">
        <v>324</v>
      </c>
      <c r="E17" s="85">
        <v>6</v>
      </c>
      <c r="F17" s="92" t="s">
        <v>51</v>
      </c>
      <c r="G17" s="85">
        <v>1</v>
      </c>
      <c r="H17" s="85">
        <v>9</v>
      </c>
      <c r="I17" s="86">
        <f t="shared" si="0"/>
        <v>9</v>
      </c>
      <c r="J17" s="126">
        <v>9</v>
      </c>
      <c r="K17" s="126">
        <v>8</v>
      </c>
      <c r="L17" s="126">
        <v>0.5</v>
      </c>
      <c r="M17" s="13">
        <f>200*(J17+1-K17)*L17/J17</f>
        <v>22.222222222222221</v>
      </c>
      <c r="N17" s="86">
        <f t="shared" si="1"/>
        <v>23</v>
      </c>
      <c r="O17" s="85">
        <v>10</v>
      </c>
      <c r="P17" s="85">
        <v>9</v>
      </c>
      <c r="Q17" s="85">
        <v>0.5</v>
      </c>
      <c r="R17" s="13">
        <f>200*(O17+1-P17)*Q17/O17</f>
        <v>20</v>
      </c>
      <c r="S17" s="86">
        <f t="shared" si="2"/>
        <v>20</v>
      </c>
      <c r="T17" s="85">
        <v>14</v>
      </c>
      <c r="U17" s="85" t="s">
        <v>51</v>
      </c>
      <c r="V17" s="85">
        <v>0.25</v>
      </c>
      <c r="W17" s="13">
        <v>0</v>
      </c>
      <c r="X17" s="86">
        <f t="shared" si="3"/>
        <v>0</v>
      </c>
      <c r="Y17" s="85">
        <v>11</v>
      </c>
      <c r="Z17" s="92" t="s">
        <v>211</v>
      </c>
      <c r="AA17" s="85">
        <v>0.25</v>
      </c>
      <c r="AB17" s="85">
        <v>19</v>
      </c>
      <c r="AC17" s="86">
        <f t="shared" si="4"/>
        <v>19</v>
      </c>
      <c r="AD17" s="39">
        <f>LARGE(CHOOSE({1,2,3,4}, N17,S17,X17,AC17),1)+LARGE(CHOOSE({1,2,3,4}, N17,S17,X17,AC17),2)+I17</f>
        <v>52</v>
      </c>
    </row>
    <row r="18" spans="1:30" s="98" customFormat="1" ht="30.75" customHeight="1">
      <c r="A18" s="81">
        <v>14</v>
      </c>
      <c r="B18" s="83" t="s">
        <v>290</v>
      </c>
      <c r="C18" s="83" t="s">
        <v>291</v>
      </c>
      <c r="D18" s="84" t="s">
        <v>292</v>
      </c>
      <c r="E18" s="85">
        <v>6</v>
      </c>
      <c r="F18" s="102" t="s">
        <v>51</v>
      </c>
      <c r="G18" s="85">
        <v>1</v>
      </c>
      <c r="H18" s="13">
        <v>0</v>
      </c>
      <c r="I18" s="86">
        <f t="shared" si="0"/>
        <v>0</v>
      </c>
      <c r="J18" s="126">
        <v>9</v>
      </c>
      <c r="K18" s="126">
        <v>9</v>
      </c>
      <c r="L18" s="126">
        <v>0.5</v>
      </c>
      <c r="M18" s="13">
        <f>200*(J18+1-K18)*L18/J18</f>
        <v>11.111111111111111</v>
      </c>
      <c r="N18" s="86">
        <f t="shared" si="1"/>
        <v>12</v>
      </c>
      <c r="O18" s="85">
        <v>10</v>
      </c>
      <c r="P18" s="13">
        <v>10</v>
      </c>
      <c r="Q18" s="85">
        <v>0.5</v>
      </c>
      <c r="R18" s="13">
        <f>200*(O18+1-P18)*Q18/O18</f>
        <v>10</v>
      </c>
      <c r="S18" s="86">
        <f t="shared" si="2"/>
        <v>10</v>
      </c>
      <c r="T18" s="85">
        <v>13</v>
      </c>
      <c r="U18" s="85">
        <v>12</v>
      </c>
      <c r="V18" s="85">
        <v>0.25</v>
      </c>
      <c r="W18" s="13">
        <f>200*(T18+1-U18)*V18/T18</f>
        <v>7.6923076923076925</v>
      </c>
      <c r="X18" s="86">
        <f t="shared" si="3"/>
        <v>8</v>
      </c>
      <c r="Y18" s="85">
        <v>11</v>
      </c>
      <c r="Z18" s="85">
        <v>9</v>
      </c>
      <c r="AA18" s="85">
        <v>0.25</v>
      </c>
      <c r="AB18" s="13">
        <f>200*(Y18+1-Z18)*AA18/Y18</f>
        <v>13.636363636363637</v>
      </c>
      <c r="AC18" s="86">
        <f t="shared" si="4"/>
        <v>14</v>
      </c>
      <c r="AD18" s="39">
        <f>LARGE(CHOOSE({1,2,3,4}, N18,S18,X18,AC18),1)+LARGE(CHOOSE({1,2,3,4}, N18,S18,X18,AC18),2)+I18</f>
        <v>26</v>
      </c>
    </row>
    <row r="19" spans="1:30" ht="32.25" customHeight="1">
      <c r="A19" s="81">
        <v>15</v>
      </c>
      <c r="B19" s="94" t="s">
        <v>421</v>
      </c>
      <c r="C19" s="94" t="s">
        <v>422</v>
      </c>
      <c r="D19" s="141" t="s">
        <v>423</v>
      </c>
      <c r="E19" s="93">
        <v>6</v>
      </c>
      <c r="F19" s="93" t="s">
        <v>441</v>
      </c>
      <c r="G19" s="93">
        <v>1</v>
      </c>
      <c r="H19" s="117">
        <v>0</v>
      </c>
      <c r="I19" s="138">
        <f t="shared" si="0"/>
        <v>0</v>
      </c>
      <c r="J19" s="139" t="s">
        <v>339</v>
      </c>
      <c r="K19" s="139" t="s">
        <v>51</v>
      </c>
      <c r="L19" s="140">
        <v>0.5</v>
      </c>
      <c r="M19" s="117">
        <v>0</v>
      </c>
      <c r="N19" s="138">
        <f t="shared" si="1"/>
        <v>0</v>
      </c>
      <c r="O19" s="141">
        <v>10</v>
      </c>
      <c r="P19" s="141" t="s">
        <v>51</v>
      </c>
      <c r="Q19" s="141">
        <v>1</v>
      </c>
      <c r="R19" s="117">
        <v>0</v>
      </c>
      <c r="S19" s="138">
        <f t="shared" si="2"/>
        <v>0</v>
      </c>
      <c r="T19" s="141">
        <v>13</v>
      </c>
      <c r="U19" s="141" t="s">
        <v>51</v>
      </c>
      <c r="V19" s="141">
        <v>0.25</v>
      </c>
      <c r="W19" s="117">
        <v>0</v>
      </c>
      <c r="X19" s="138">
        <f t="shared" si="3"/>
        <v>0</v>
      </c>
      <c r="Y19" s="141">
        <v>11</v>
      </c>
      <c r="Z19" s="141" t="s">
        <v>51</v>
      </c>
      <c r="AA19" s="141">
        <v>0.25</v>
      </c>
      <c r="AB19" s="117">
        <v>0</v>
      </c>
      <c r="AC19" s="138">
        <f t="shared" si="4"/>
        <v>0</v>
      </c>
      <c r="AD19" s="8">
        <f>LARGE(CHOOSE({1,2,3,4}, N19,S19,X19,AC19),1)+LARGE(CHOOSE({1,2,3,4}, N19,S19,X19,AC19),2)+I19</f>
        <v>0</v>
      </c>
    </row>
    <row r="20" spans="1:30">
      <c r="E20" s="96"/>
      <c r="F20" s="96"/>
      <c r="G20" s="96"/>
      <c r="H20" s="96"/>
      <c r="I20" s="96"/>
      <c r="J20" s="96"/>
      <c r="K20" s="96"/>
      <c r="L20" s="96"/>
      <c r="M20" s="96"/>
      <c r="N20" s="96"/>
      <c r="O20" s="96"/>
      <c r="P20" s="96"/>
      <c r="Q20" s="96"/>
      <c r="R20" s="96"/>
      <c r="S20" s="96"/>
      <c r="T20" s="96"/>
      <c r="U20" s="96"/>
      <c r="V20" s="96"/>
      <c r="W20" s="96"/>
      <c r="X20" s="96"/>
      <c r="Y20" s="96"/>
      <c r="Z20" s="96"/>
      <c r="AA20" s="96"/>
      <c r="AB20" s="96"/>
      <c r="AC20" s="97"/>
    </row>
    <row r="21" spans="1:30">
      <c r="E21" s="96"/>
      <c r="F21" s="96"/>
      <c r="G21" s="96"/>
      <c r="H21" s="96"/>
      <c r="I21" s="96"/>
      <c r="J21" s="96"/>
      <c r="K21" s="96"/>
      <c r="L21" s="96"/>
      <c r="M21" s="96"/>
      <c r="N21" s="96"/>
      <c r="O21" s="96"/>
      <c r="P21" s="96"/>
      <c r="Q21" s="96"/>
      <c r="R21" s="96"/>
      <c r="S21" s="96"/>
      <c r="T21" s="96"/>
      <c r="U21" s="96"/>
      <c r="V21" s="96"/>
      <c r="W21" s="96"/>
      <c r="X21" s="96"/>
      <c r="Y21" s="96"/>
      <c r="Z21" s="96"/>
      <c r="AA21" s="96"/>
      <c r="AB21" s="96"/>
      <c r="AC21" s="97"/>
    </row>
    <row r="22" spans="1:30">
      <c r="E22" s="96"/>
      <c r="F22" s="96"/>
      <c r="G22" s="96"/>
      <c r="H22" s="96"/>
      <c r="I22" s="96"/>
      <c r="J22" s="96"/>
      <c r="K22" s="96"/>
      <c r="L22" s="96"/>
      <c r="M22" s="96"/>
      <c r="N22" s="96"/>
      <c r="O22" s="96"/>
      <c r="P22" s="96"/>
      <c r="Q22" s="96"/>
      <c r="R22" s="96"/>
      <c r="S22" s="96"/>
      <c r="T22" s="96"/>
      <c r="U22" s="96"/>
      <c r="V22" s="96"/>
      <c r="W22" s="96"/>
      <c r="X22" s="96"/>
      <c r="Y22" s="96"/>
      <c r="Z22" s="96"/>
      <c r="AA22" s="96"/>
      <c r="AB22" s="96"/>
      <c r="AC22" s="97"/>
    </row>
    <row r="23" spans="1:30">
      <c r="E23" s="96"/>
      <c r="F23" s="96"/>
      <c r="G23" s="96"/>
      <c r="H23" s="96"/>
      <c r="I23" s="96"/>
      <c r="J23" s="96"/>
      <c r="K23" s="96"/>
      <c r="L23" s="96"/>
      <c r="M23" s="96"/>
      <c r="N23" s="96"/>
      <c r="O23" s="96"/>
      <c r="P23" s="96"/>
      <c r="Q23" s="96"/>
      <c r="R23" s="96"/>
      <c r="S23" s="96"/>
      <c r="T23" s="96"/>
      <c r="U23" s="96"/>
      <c r="V23" s="96"/>
      <c r="W23" s="96"/>
      <c r="X23" s="96"/>
      <c r="Y23" s="96"/>
      <c r="Z23" s="96"/>
      <c r="AA23" s="96"/>
      <c r="AB23" s="96"/>
      <c r="AC23" s="97"/>
    </row>
    <row r="24" spans="1:30">
      <c r="E24" s="96"/>
      <c r="F24" s="96"/>
      <c r="G24" s="96"/>
      <c r="H24" s="96"/>
      <c r="I24" s="96"/>
      <c r="J24" s="96"/>
      <c r="K24" s="96"/>
      <c r="L24" s="96"/>
      <c r="M24" s="96"/>
      <c r="N24" s="96"/>
      <c r="O24" s="96"/>
      <c r="P24" s="96"/>
      <c r="Q24" s="96"/>
      <c r="R24" s="96"/>
      <c r="S24" s="96"/>
      <c r="T24" s="96"/>
      <c r="U24" s="96"/>
      <c r="V24" s="96"/>
      <c r="W24" s="96"/>
      <c r="X24" s="96"/>
      <c r="Y24" s="96"/>
      <c r="Z24" s="96"/>
      <c r="AA24" s="96"/>
      <c r="AB24" s="96"/>
      <c r="AC24" s="97"/>
    </row>
    <row r="25" spans="1:30">
      <c r="E25" s="96"/>
      <c r="F25" s="96"/>
      <c r="G25" s="96"/>
      <c r="H25" s="96"/>
      <c r="I25" s="96"/>
      <c r="J25" s="96"/>
      <c r="K25" s="96"/>
      <c r="L25" s="96"/>
      <c r="M25" s="96"/>
      <c r="N25" s="96"/>
      <c r="O25" s="96"/>
      <c r="P25" s="96"/>
      <c r="Q25" s="96"/>
      <c r="R25" s="96"/>
      <c r="S25" s="96"/>
      <c r="T25" s="96"/>
      <c r="U25" s="96"/>
      <c r="V25" s="96"/>
      <c r="W25" s="96"/>
      <c r="X25" s="96"/>
      <c r="Y25" s="96"/>
      <c r="Z25" s="96"/>
      <c r="AA25" s="96"/>
      <c r="AB25" s="96"/>
      <c r="AC25" s="97"/>
    </row>
    <row r="26" spans="1:30">
      <c r="E26" s="96"/>
      <c r="F26" s="96"/>
      <c r="G26" s="96"/>
      <c r="H26" s="96"/>
      <c r="I26" s="96"/>
      <c r="J26" s="96"/>
      <c r="K26" s="96"/>
      <c r="L26" s="96"/>
      <c r="M26" s="96"/>
      <c r="N26" s="96"/>
      <c r="O26" s="96"/>
      <c r="P26" s="96"/>
      <c r="Q26" s="96"/>
      <c r="R26" s="96"/>
      <c r="S26" s="96"/>
      <c r="T26" s="96"/>
      <c r="U26" s="96"/>
      <c r="V26" s="96"/>
      <c r="W26" s="96"/>
      <c r="X26" s="96"/>
      <c r="Y26" s="96"/>
      <c r="Z26" s="96"/>
      <c r="AA26" s="96"/>
      <c r="AB26" s="96"/>
      <c r="AC26" s="97"/>
    </row>
    <row r="27" spans="1:30">
      <c r="E27" s="96"/>
      <c r="F27" s="96"/>
      <c r="G27" s="96"/>
      <c r="H27" s="96"/>
      <c r="I27" s="96"/>
      <c r="J27" s="96"/>
      <c r="K27" s="96"/>
      <c r="L27" s="96"/>
      <c r="M27" s="96"/>
      <c r="N27" s="96"/>
      <c r="O27" s="96"/>
      <c r="P27" s="96"/>
      <c r="Q27" s="96"/>
      <c r="R27" s="96"/>
      <c r="S27" s="96"/>
      <c r="T27" s="96"/>
      <c r="U27" s="96"/>
      <c r="V27" s="96"/>
      <c r="W27" s="96"/>
      <c r="X27" s="96"/>
      <c r="Y27" s="96"/>
      <c r="Z27" s="96"/>
      <c r="AA27" s="96"/>
      <c r="AB27" s="96"/>
      <c r="AC27" s="97"/>
    </row>
    <row r="28" spans="1:30">
      <c r="E28" s="96"/>
      <c r="F28" s="96"/>
      <c r="G28" s="96"/>
      <c r="H28" s="96"/>
      <c r="I28" s="96"/>
      <c r="J28" s="96"/>
      <c r="K28" s="96"/>
      <c r="L28" s="96"/>
      <c r="M28" s="96"/>
      <c r="N28" s="96"/>
      <c r="O28" s="96"/>
      <c r="P28" s="96"/>
      <c r="Q28" s="96"/>
      <c r="R28" s="96"/>
      <c r="S28" s="96"/>
      <c r="T28" s="96"/>
      <c r="U28" s="96"/>
      <c r="V28" s="96"/>
      <c r="W28" s="96"/>
      <c r="X28" s="96"/>
      <c r="Y28" s="96"/>
      <c r="Z28" s="96"/>
      <c r="AA28" s="96"/>
      <c r="AB28" s="96"/>
      <c r="AC28" s="97"/>
    </row>
    <row r="29" spans="1:30">
      <c r="E29" s="96"/>
      <c r="F29" s="96"/>
      <c r="G29" s="96"/>
      <c r="H29" s="96"/>
      <c r="I29" s="96"/>
      <c r="J29" s="96"/>
      <c r="K29" s="96"/>
      <c r="L29" s="96"/>
      <c r="M29" s="96"/>
      <c r="N29" s="96"/>
      <c r="O29" s="96"/>
      <c r="P29" s="96"/>
      <c r="Q29" s="96"/>
      <c r="R29" s="96"/>
      <c r="S29" s="96"/>
      <c r="T29" s="96"/>
      <c r="U29" s="96"/>
      <c r="V29" s="96"/>
      <c r="W29" s="96"/>
      <c r="X29" s="96"/>
      <c r="Y29" s="96"/>
      <c r="Z29" s="96"/>
      <c r="AA29" s="96"/>
      <c r="AB29" s="96"/>
      <c r="AC29" s="97"/>
    </row>
    <row r="30" spans="1:30">
      <c r="E30" s="96"/>
      <c r="F30" s="96"/>
      <c r="G30" s="96"/>
      <c r="H30" s="96"/>
      <c r="I30" s="96"/>
      <c r="J30" s="96"/>
      <c r="K30" s="96"/>
      <c r="L30" s="96"/>
      <c r="M30" s="96"/>
      <c r="N30" s="96"/>
      <c r="O30" s="96"/>
      <c r="P30" s="96"/>
      <c r="Q30" s="96"/>
      <c r="R30" s="96"/>
      <c r="S30" s="96"/>
      <c r="T30" s="96"/>
      <c r="U30" s="96"/>
      <c r="V30" s="96"/>
      <c r="W30" s="96"/>
      <c r="X30" s="96"/>
      <c r="Y30" s="96"/>
      <c r="Z30" s="96"/>
      <c r="AA30" s="96"/>
      <c r="AB30" s="96"/>
      <c r="AC30" s="97"/>
    </row>
    <row r="31" spans="1:30">
      <c r="E31" s="96"/>
      <c r="F31" s="96"/>
      <c r="G31" s="96"/>
      <c r="H31" s="96"/>
      <c r="I31" s="96"/>
      <c r="J31" s="96"/>
      <c r="K31" s="96"/>
      <c r="L31" s="96"/>
      <c r="M31" s="96"/>
      <c r="N31" s="96"/>
      <c r="O31" s="96"/>
      <c r="P31" s="96"/>
      <c r="Q31" s="96"/>
      <c r="R31" s="96"/>
      <c r="S31" s="96"/>
      <c r="T31" s="96"/>
      <c r="U31" s="96"/>
      <c r="V31" s="96"/>
      <c r="W31" s="96"/>
      <c r="X31" s="96"/>
      <c r="Y31" s="96"/>
      <c r="Z31" s="96"/>
      <c r="AA31" s="96"/>
      <c r="AB31" s="96"/>
      <c r="AC31" s="97"/>
    </row>
    <row r="32" spans="1:30">
      <c r="E32" s="96"/>
      <c r="F32" s="96"/>
      <c r="G32" s="96"/>
      <c r="H32" s="96"/>
      <c r="I32" s="96"/>
      <c r="J32" s="96"/>
      <c r="K32" s="96"/>
      <c r="L32" s="96"/>
      <c r="M32" s="96"/>
      <c r="N32" s="96"/>
      <c r="O32" s="96"/>
      <c r="P32" s="96"/>
      <c r="Q32" s="96"/>
      <c r="R32" s="96"/>
      <c r="S32" s="96"/>
      <c r="T32" s="96"/>
      <c r="U32" s="96"/>
      <c r="V32" s="96"/>
      <c r="W32" s="96"/>
      <c r="X32" s="96"/>
      <c r="Y32" s="96"/>
      <c r="Z32" s="96"/>
      <c r="AA32" s="96"/>
      <c r="AB32" s="96"/>
      <c r="AC32" s="97"/>
    </row>
    <row r="33" spans="5:29">
      <c r="E33" s="96"/>
      <c r="F33" s="96"/>
      <c r="G33" s="96"/>
      <c r="H33" s="96"/>
      <c r="I33" s="96"/>
      <c r="J33" s="96"/>
      <c r="K33" s="96"/>
      <c r="L33" s="96"/>
      <c r="M33" s="96"/>
      <c r="N33" s="96"/>
      <c r="O33" s="96"/>
      <c r="P33" s="96"/>
      <c r="Q33" s="96"/>
      <c r="R33" s="96"/>
      <c r="S33" s="96"/>
      <c r="T33" s="96"/>
      <c r="U33" s="96"/>
      <c r="V33" s="96"/>
      <c r="W33" s="96"/>
      <c r="X33" s="96"/>
      <c r="Y33" s="96"/>
      <c r="Z33" s="96"/>
      <c r="AA33" s="96"/>
      <c r="AB33" s="96"/>
      <c r="AC33" s="97"/>
    </row>
    <row r="34" spans="5:29">
      <c r="E34" s="96"/>
      <c r="F34" s="96"/>
      <c r="G34" s="96"/>
      <c r="H34" s="96"/>
      <c r="I34" s="96"/>
      <c r="J34" s="96"/>
      <c r="K34" s="96"/>
      <c r="L34" s="96"/>
      <c r="M34" s="96"/>
      <c r="N34" s="96"/>
      <c r="O34" s="96"/>
      <c r="P34" s="96"/>
      <c r="Q34" s="96"/>
      <c r="R34" s="96"/>
      <c r="S34" s="96"/>
      <c r="T34" s="96"/>
      <c r="U34" s="96"/>
      <c r="V34" s="96"/>
      <c r="W34" s="96"/>
      <c r="X34" s="96"/>
      <c r="Y34" s="96"/>
      <c r="Z34" s="96"/>
      <c r="AA34" s="96"/>
      <c r="AB34" s="96"/>
      <c r="AC34" s="97"/>
    </row>
    <row r="35" spans="5:29">
      <c r="E35" s="96"/>
      <c r="F35" s="96"/>
      <c r="G35" s="96"/>
      <c r="H35" s="96"/>
      <c r="I35" s="96"/>
      <c r="J35" s="96"/>
      <c r="K35" s="96"/>
      <c r="L35" s="96"/>
      <c r="M35" s="96"/>
      <c r="N35" s="96"/>
      <c r="O35" s="96"/>
      <c r="P35" s="96"/>
      <c r="Q35" s="96"/>
      <c r="R35" s="96"/>
      <c r="S35" s="96"/>
      <c r="T35" s="96"/>
      <c r="U35" s="96"/>
      <c r="V35" s="96"/>
      <c r="W35" s="96"/>
      <c r="X35" s="96"/>
      <c r="Y35" s="96"/>
      <c r="Z35" s="96"/>
      <c r="AA35" s="96"/>
      <c r="AB35" s="96"/>
      <c r="AC35" s="97"/>
    </row>
    <row r="36" spans="5:29">
      <c r="E36" s="96"/>
      <c r="F36" s="96"/>
      <c r="G36" s="96"/>
      <c r="H36" s="96"/>
      <c r="I36" s="96"/>
      <c r="J36" s="96"/>
      <c r="K36" s="96"/>
      <c r="L36" s="96"/>
      <c r="M36" s="96"/>
      <c r="N36" s="96"/>
      <c r="O36" s="96"/>
      <c r="P36" s="96"/>
      <c r="Q36" s="96"/>
      <c r="R36" s="96"/>
      <c r="S36" s="96"/>
      <c r="T36" s="96"/>
      <c r="U36" s="96"/>
      <c r="V36" s="96"/>
      <c r="W36" s="96"/>
      <c r="X36" s="96"/>
      <c r="Y36" s="96"/>
      <c r="Z36" s="96"/>
      <c r="AA36" s="96"/>
      <c r="AB36" s="96"/>
      <c r="AC36" s="97"/>
    </row>
    <row r="37" spans="5:29">
      <c r="E37" s="96"/>
      <c r="F37" s="96"/>
      <c r="G37" s="96"/>
      <c r="H37" s="96"/>
      <c r="I37" s="96"/>
      <c r="J37" s="96"/>
      <c r="K37" s="96"/>
      <c r="L37" s="96"/>
      <c r="M37" s="96"/>
      <c r="N37" s="96"/>
      <c r="O37" s="96"/>
      <c r="P37" s="96"/>
      <c r="Q37" s="96"/>
      <c r="R37" s="96"/>
      <c r="S37" s="96"/>
      <c r="T37" s="96"/>
      <c r="U37" s="96"/>
      <c r="V37" s="96"/>
      <c r="W37" s="96"/>
      <c r="X37" s="96"/>
      <c r="Y37" s="96"/>
      <c r="Z37" s="96"/>
      <c r="AA37" s="96"/>
      <c r="AB37" s="96"/>
      <c r="AC37" s="97"/>
    </row>
    <row r="38" spans="5:29">
      <c r="E38" s="96"/>
      <c r="F38" s="96"/>
      <c r="G38" s="96"/>
      <c r="H38" s="96"/>
      <c r="I38" s="96"/>
      <c r="J38" s="96"/>
      <c r="K38" s="96"/>
      <c r="L38" s="96"/>
      <c r="M38" s="96"/>
      <c r="N38" s="96"/>
      <c r="O38" s="96"/>
      <c r="P38" s="96"/>
      <c r="Q38" s="96"/>
      <c r="R38" s="96"/>
      <c r="S38" s="96"/>
      <c r="T38" s="96"/>
      <c r="U38" s="96"/>
      <c r="V38" s="96"/>
      <c r="W38" s="96"/>
      <c r="X38" s="96"/>
      <c r="Y38" s="96"/>
      <c r="Z38" s="96"/>
      <c r="AA38" s="96"/>
      <c r="AB38" s="96"/>
      <c r="AC38" s="97"/>
    </row>
    <row r="39" spans="5:29">
      <c r="E39" s="96"/>
      <c r="F39" s="96"/>
      <c r="G39" s="96"/>
      <c r="H39" s="96"/>
      <c r="I39" s="96"/>
      <c r="J39" s="96"/>
      <c r="K39" s="96"/>
      <c r="L39" s="96"/>
      <c r="M39" s="96"/>
      <c r="N39" s="96"/>
      <c r="O39" s="96"/>
      <c r="P39" s="96"/>
      <c r="Q39" s="96"/>
      <c r="R39" s="96"/>
      <c r="S39" s="96"/>
      <c r="T39" s="96"/>
      <c r="U39" s="96"/>
      <c r="V39" s="96"/>
      <c r="W39" s="96"/>
      <c r="X39" s="96"/>
      <c r="Y39" s="96"/>
      <c r="Z39" s="96"/>
      <c r="AA39" s="96"/>
      <c r="AB39" s="96"/>
      <c r="AC39" s="97"/>
    </row>
    <row r="40" spans="5:29">
      <c r="E40" s="96"/>
      <c r="F40" s="96"/>
      <c r="G40" s="96"/>
      <c r="H40" s="96"/>
      <c r="I40" s="96"/>
      <c r="J40" s="96"/>
      <c r="K40" s="96"/>
      <c r="L40" s="96"/>
      <c r="M40" s="96"/>
      <c r="N40" s="96"/>
      <c r="O40" s="96"/>
      <c r="P40" s="96"/>
      <c r="Q40" s="96"/>
      <c r="R40" s="96"/>
      <c r="S40" s="96"/>
      <c r="T40" s="96"/>
      <c r="U40" s="96"/>
      <c r="V40" s="96"/>
      <c r="W40" s="96"/>
      <c r="X40" s="96"/>
      <c r="Y40" s="96"/>
      <c r="Z40" s="96"/>
      <c r="AA40" s="96"/>
      <c r="AB40" s="96"/>
      <c r="AC40" s="97"/>
    </row>
    <row r="41" spans="5:29">
      <c r="E41" s="96"/>
      <c r="F41" s="96"/>
      <c r="G41" s="96"/>
      <c r="H41" s="96"/>
      <c r="I41" s="96"/>
      <c r="J41" s="96"/>
      <c r="K41" s="96"/>
      <c r="L41" s="96"/>
      <c r="M41" s="96"/>
      <c r="N41" s="96"/>
      <c r="O41" s="96"/>
      <c r="P41" s="96"/>
      <c r="Q41" s="96"/>
      <c r="R41" s="96"/>
      <c r="S41" s="96"/>
      <c r="T41" s="96"/>
      <c r="U41" s="96"/>
      <c r="V41" s="96"/>
      <c r="W41" s="96"/>
      <c r="X41" s="96"/>
      <c r="Y41" s="96"/>
      <c r="Z41" s="96"/>
      <c r="AA41" s="96"/>
      <c r="AB41" s="96"/>
      <c r="AC41" s="97"/>
    </row>
    <row r="42" spans="5:29">
      <c r="E42" s="96"/>
      <c r="F42" s="96"/>
      <c r="G42" s="96"/>
      <c r="H42" s="96"/>
      <c r="I42" s="96"/>
      <c r="J42" s="96"/>
      <c r="K42" s="96"/>
      <c r="L42" s="96"/>
      <c r="M42" s="96"/>
      <c r="N42" s="96"/>
      <c r="O42" s="96"/>
      <c r="P42" s="96"/>
      <c r="Q42" s="96"/>
      <c r="R42" s="96"/>
      <c r="S42" s="96"/>
      <c r="T42" s="96"/>
      <c r="U42" s="96"/>
      <c r="V42" s="96"/>
      <c r="W42" s="96"/>
      <c r="X42" s="96"/>
      <c r="Y42" s="96"/>
      <c r="Z42" s="96"/>
      <c r="AA42" s="96"/>
      <c r="AB42" s="96"/>
      <c r="AC42" s="97"/>
    </row>
    <row r="43" spans="5:29">
      <c r="E43" s="96"/>
      <c r="F43" s="96"/>
      <c r="G43" s="96"/>
      <c r="H43" s="96"/>
      <c r="I43" s="96"/>
      <c r="J43" s="96"/>
      <c r="K43" s="96"/>
      <c r="L43" s="96"/>
      <c r="M43" s="96"/>
      <c r="N43" s="96"/>
      <c r="O43" s="96"/>
      <c r="P43" s="96"/>
      <c r="Q43" s="96"/>
      <c r="R43" s="96"/>
      <c r="S43" s="96"/>
      <c r="T43" s="96"/>
      <c r="U43" s="96"/>
      <c r="V43" s="96"/>
      <c r="W43" s="96"/>
      <c r="X43" s="96"/>
      <c r="Y43" s="96"/>
      <c r="Z43" s="96"/>
      <c r="AA43" s="96"/>
      <c r="AB43" s="96"/>
      <c r="AC43" s="97"/>
    </row>
    <row r="44" spans="5:29">
      <c r="E44" s="96"/>
      <c r="F44" s="96"/>
      <c r="G44" s="96"/>
      <c r="H44" s="96"/>
      <c r="I44" s="96"/>
      <c r="J44" s="96"/>
      <c r="K44" s="96"/>
      <c r="L44" s="96"/>
      <c r="M44" s="96"/>
      <c r="N44" s="96"/>
      <c r="O44" s="96"/>
      <c r="P44" s="96"/>
      <c r="Q44" s="96"/>
      <c r="R44" s="96"/>
      <c r="S44" s="96"/>
      <c r="T44" s="96"/>
      <c r="U44" s="96"/>
      <c r="V44" s="96"/>
      <c r="W44" s="96"/>
      <c r="X44" s="96"/>
      <c r="Y44" s="96"/>
      <c r="Z44" s="96"/>
      <c r="AA44" s="96"/>
      <c r="AB44" s="96"/>
      <c r="AC44" s="97"/>
    </row>
    <row r="45" spans="5:29">
      <c r="E45" s="96"/>
      <c r="F45" s="96"/>
      <c r="G45" s="96"/>
      <c r="H45" s="96"/>
      <c r="I45" s="96"/>
      <c r="J45" s="96"/>
      <c r="K45" s="96"/>
      <c r="L45" s="96"/>
      <c r="M45" s="96"/>
      <c r="N45" s="96"/>
      <c r="O45" s="96"/>
      <c r="P45" s="96"/>
      <c r="Q45" s="96"/>
      <c r="R45" s="96"/>
      <c r="S45" s="96"/>
      <c r="T45" s="96"/>
      <c r="U45" s="96"/>
      <c r="V45" s="96"/>
      <c r="W45" s="96"/>
      <c r="X45" s="96"/>
      <c r="Y45" s="96"/>
      <c r="Z45" s="96"/>
      <c r="AA45" s="96"/>
      <c r="AB45" s="96"/>
      <c r="AC45" s="97"/>
    </row>
    <row r="46" spans="5:29">
      <c r="E46" s="96"/>
      <c r="F46" s="96"/>
      <c r="G46" s="96"/>
      <c r="H46" s="96"/>
      <c r="I46" s="96"/>
      <c r="J46" s="96"/>
      <c r="K46" s="96"/>
      <c r="L46" s="96"/>
      <c r="M46" s="96"/>
      <c r="N46" s="96"/>
      <c r="O46" s="96"/>
      <c r="P46" s="96"/>
      <c r="Q46" s="96"/>
      <c r="R46" s="96"/>
      <c r="S46" s="96"/>
      <c r="T46" s="96"/>
      <c r="U46" s="96"/>
      <c r="V46" s="96"/>
      <c r="W46" s="96"/>
      <c r="X46" s="96"/>
      <c r="Y46" s="96"/>
      <c r="Z46" s="96"/>
      <c r="AA46" s="96"/>
      <c r="AB46" s="96"/>
      <c r="AC46" s="97"/>
    </row>
    <row r="47" spans="5:29">
      <c r="E47" s="96"/>
      <c r="F47" s="96"/>
      <c r="G47" s="96"/>
      <c r="H47" s="96"/>
      <c r="I47" s="96"/>
      <c r="J47" s="96"/>
      <c r="K47" s="96"/>
      <c r="L47" s="96"/>
      <c r="M47" s="96"/>
      <c r="N47" s="96"/>
      <c r="O47" s="96"/>
      <c r="P47" s="96"/>
      <c r="Q47" s="96"/>
      <c r="R47" s="96"/>
      <c r="S47" s="96"/>
      <c r="T47" s="96"/>
      <c r="U47" s="96"/>
      <c r="V47" s="96"/>
      <c r="W47" s="96"/>
      <c r="X47" s="96"/>
      <c r="Y47" s="96"/>
      <c r="Z47" s="96"/>
      <c r="AA47" s="96"/>
      <c r="AB47" s="96"/>
      <c r="AC47" s="97"/>
    </row>
    <row r="48" spans="5:29">
      <c r="E48" s="96"/>
      <c r="F48" s="96"/>
      <c r="G48" s="96"/>
      <c r="H48" s="96"/>
      <c r="I48" s="96"/>
      <c r="J48" s="96"/>
      <c r="K48" s="96"/>
      <c r="L48" s="96"/>
      <c r="M48" s="96"/>
      <c r="N48" s="96"/>
      <c r="O48" s="96"/>
      <c r="P48" s="96"/>
      <c r="Q48" s="96"/>
      <c r="R48" s="96"/>
      <c r="S48" s="96"/>
      <c r="T48" s="96"/>
      <c r="U48" s="96"/>
      <c r="V48" s="96"/>
      <c r="W48" s="96"/>
      <c r="X48" s="96"/>
      <c r="Y48" s="96"/>
      <c r="Z48" s="96"/>
      <c r="AA48" s="96"/>
      <c r="AB48" s="96"/>
      <c r="AC48" s="97"/>
    </row>
    <row r="49" spans="5:29">
      <c r="E49" s="96"/>
      <c r="F49" s="96"/>
      <c r="G49" s="96"/>
      <c r="H49" s="96"/>
      <c r="I49" s="96"/>
      <c r="J49" s="96"/>
      <c r="K49" s="96"/>
      <c r="L49" s="96"/>
      <c r="M49" s="96"/>
      <c r="N49" s="96"/>
      <c r="O49" s="96"/>
      <c r="P49" s="96"/>
      <c r="Q49" s="96"/>
      <c r="R49" s="96"/>
      <c r="S49" s="96"/>
      <c r="T49" s="96"/>
      <c r="U49" s="96"/>
      <c r="V49" s="96"/>
      <c r="W49" s="96"/>
      <c r="X49" s="96"/>
      <c r="Y49" s="96"/>
      <c r="Z49" s="96"/>
      <c r="AA49" s="96"/>
      <c r="AB49" s="96"/>
      <c r="AC49" s="97"/>
    </row>
    <row r="50" spans="5:29">
      <c r="E50" s="96"/>
      <c r="F50" s="96"/>
      <c r="G50" s="96"/>
      <c r="H50" s="96"/>
      <c r="I50" s="96"/>
      <c r="J50" s="96"/>
      <c r="K50" s="96"/>
      <c r="L50" s="96"/>
      <c r="M50" s="96"/>
      <c r="N50" s="96"/>
      <c r="O50" s="96"/>
      <c r="P50" s="96"/>
      <c r="Q50" s="96"/>
      <c r="R50" s="96"/>
      <c r="S50" s="96"/>
      <c r="T50" s="96"/>
      <c r="U50" s="96"/>
      <c r="V50" s="96"/>
      <c r="W50" s="96"/>
      <c r="X50" s="96"/>
      <c r="Y50" s="96"/>
      <c r="Z50" s="96"/>
      <c r="AA50" s="96"/>
      <c r="AB50" s="96"/>
      <c r="AC50" s="97"/>
    </row>
    <row r="51" spans="5:29">
      <c r="E51" s="96"/>
      <c r="F51" s="96"/>
      <c r="G51" s="96"/>
      <c r="H51" s="96"/>
      <c r="I51" s="96"/>
      <c r="J51" s="96"/>
      <c r="K51" s="96"/>
      <c r="L51" s="96"/>
      <c r="M51" s="96"/>
      <c r="N51" s="96"/>
      <c r="O51" s="96"/>
      <c r="P51" s="96"/>
      <c r="Q51" s="96"/>
      <c r="R51" s="96"/>
      <c r="S51" s="96"/>
      <c r="T51" s="96"/>
      <c r="U51" s="96"/>
      <c r="V51" s="96"/>
      <c r="W51" s="96"/>
      <c r="X51" s="96"/>
      <c r="Y51" s="96"/>
      <c r="Z51" s="96"/>
      <c r="AA51" s="96"/>
      <c r="AB51" s="96"/>
      <c r="AC51" s="97"/>
    </row>
    <row r="52" spans="5:29">
      <c r="E52" s="96"/>
      <c r="F52" s="96"/>
      <c r="G52" s="96"/>
      <c r="H52" s="96"/>
      <c r="I52" s="96"/>
      <c r="J52" s="96"/>
      <c r="K52" s="96"/>
      <c r="L52" s="96"/>
      <c r="M52" s="96"/>
      <c r="N52" s="96"/>
      <c r="O52" s="96"/>
      <c r="P52" s="96"/>
      <c r="Q52" s="96"/>
      <c r="R52" s="96"/>
      <c r="S52" s="96"/>
      <c r="T52" s="96"/>
      <c r="U52" s="96"/>
      <c r="V52" s="96"/>
      <c r="W52" s="96"/>
      <c r="X52" s="96"/>
      <c r="Y52" s="96"/>
      <c r="Z52" s="96"/>
      <c r="AA52" s="96"/>
      <c r="AB52" s="96"/>
      <c r="AC52" s="97"/>
    </row>
    <row r="53" spans="5:29">
      <c r="E53" s="96"/>
      <c r="F53" s="96"/>
      <c r="G53" s="96"/>
      <c r="H53" s="96"/>
      <c r="I53" s="96"/>
      <c r="J53" s="96"/>
      <c r="K53" s="96"/>
      <c r="L53" s="96"/>
      <c r="M53" s="96"/>
      <c r="N53" s="96"/>
      <c r="O53" s="96"/>
      <c r="P53" s="96"/>
      <c r="Q53" s="96"/>
      <c r="R53" s="96"/>
      <c r="S53" s="96"/>
      <c r="T53" s="96"/>
      <c r="U53" s="96"/>
      <c r="V53" s="96"/>
      <c r="W53" s="96"/>
      <c r="X53" s="96"/>
      <c r="Y53" s="96"/>
      <c r="Z53" s="96"/>
      <c r="AA53" s="96"/>
      <c r="AB53" s="96"/>
      <c r="AC53" s="97"/>
    </row>
    <row r="54" spans="5:29">
      <c r="E54" s="96"/>
      <c r="F54" s="96"/>
      <c r="G54" s="96"/>
      <c r="H54" s="96"/>
      <c r="I54" s="96"/>
      <c r="J54" s="96"/>
      <c r="K54" s="96"/>
      <c r="L54" s="96"/>
      <c r="M54" s="96"/>
      <c r="N54" s="96"/>
      <c r="O54" s="96"/>
      <c r="P54" s="96"/>
      <c r="Q54" s="96"/>
      <c r="R54" s="96"/>
      <c r="S54" s="96"/>
      <c r="T54" s="96"/>
      <c r="U54" s="96"/>
      <c r="V54" s="96"/>
      <c r="W54" s="96"/>
      <c r="X54" s="96"/>
      <c r="Y54" s="96"/>
      <c r="Z54" s="96"/>
      <c r="AA54" s="96"/>
      <c r="AB54" s="96"/>
      <c r="AC54" s="97"/>
    </row>
    <row r="55" spans="5:29">
      <c r="E55" s="96"/>
      <c r="F55" s="96"/>
      <c r="G55" s="96"/>
      <c r="H55" s="96"/>
      <c r="I55" s="96"/>
      <c r="J55" s="96"/>
      <c r="K55" s="96"/>
      <c r="L55" s="96"/>
      <c r="M55" s="96"/>
      <c r="N55" s="96"/>
      <c r="O55" s="96"/>
      <c r="P55" s="96"/>
      <c r="Q55" s="96"/>
      <c r="R55" s="96"/>
      <c r="S55" s="96"/>
      <c r="T55" s="96"/>
      <c r="U55" s="96"/>
      <c r="V55" s="96"/>
      <c r="W55" s="96"/>
      <c r="X55" s="96"/>
      <c r="Y55" s="96"/>
      <c r="Z55" s="96"/>
      <c r="AA55" s="96"/>
      <c r="AB55" s="96"/>
      <c r="AC55" s="97"/>
    </row>
    <row r="56" spans="5:29">
      <c r="E56" s="96"/>
      <c r="F56" s="96"/>
      <c r="G56" s="96"/>
      <c r="H56" s="96"/>
      <c r="I56" s="96"/>
      <c r="J56" s="96"/>
      <c r="K56" s="96"/>
      <c r="L56" s="96"/>
      <c r="M56" s="96"/>
      <c r="N56" s="96"/>
      <c r="O56" s="96"/>
      <c r="P56" s="96"/>
      <c r="Q56" s="96"/>
      <c r="R56" s="96"/>
      <c r="S56" s="96"/>
      <c r="T56" s="96"/>
      <c r="U56" s="96"/>
      <c r="V56" s="96"/>
      <c r="W56" s="96"/>
      <c r="X56" s="96"/>
      <c r="Y56" s="96"/>
      <c r="Z56" s="96"/>
      <c r="AA56" s="96"/>
      <c r="AB56" s="96"/>
      <c r="AC56" s="97"/>
    </row>
    <row r="57" spans="5:29">
      <c r="E57" s="96"/>
      <c r="F57" s="96"/>
      <c r="G57" s="96"/>
      <c r="H57" s="96"/>
      <c r="I57" s="96"/>
      <c r="J57" s="96"/>
      <c r="K57" s="96"/>
      <c r="L57" s="96"/>
      <c r="M57" s="96"/>
      <c r="N57" s="96"/>
      <c r="O57" s="96"/>
      <c r="P57" s="96"/>
      <c r="Q57" s="96"/>
      <c r="R57" s="96"/>
      <c r="S57" s="96"/>
      <c r="T57" s="96"/>
      <c r="U57" s="96"/>
      <c r="V57" s="96"/>
      <c r="W57" s="96"/>
      <c r="X57" s="96"/>
      <c r="Y57" s="96"/>
      <c r="Z57" s="96"/>
      <c r="AA57" s="96"/>
      <c r="AB57" s="96"/>
      <c r="AC57" s="97"/>
    </row>
    <row r="58" spans="5:29">
      <c r="E58" s="96"/>
      <c r="F58" s="96"/>
      <c r="G58" s="96"/>
      <c r="H58" s="96"/>
      <c r="I58" s="96"/>
      <c r="J58" s="96"/>
      <c r="K58" s="96"/>
      <c r="L58" s="96"/>
      <c r="M58" s="96"/>
      <c r="N58" s="96"/>
      <c r="O58" s="96"/>
      <c r="P58" s="96"/>
      <c r="Q58" s="96"/>
      <c r="R58" s="96"/>
      <c r="S58" s="96"/>
      <c r="T58" s="96"/>
      <c r="U58" s="96"/>
      <c r="V58" s="96"/>
      <c r="W58" s="96"/>
      <c r="X58" s="96"/>
      <c r="Y58" s="96"/>
      <c r="Z58" s="96"/>
      <c r="AA58" s="96"/>
      <c r="AB58" s="96"/>
      <c r="AC58" s="97"/>
    </row>
    <row r="59" spans="5:29">
      <c r="E59" s="96"/>
      <c r="F59" s="96"/>
      <c r="G59" s="96"/>
      <c r="H59" s="96"/>
      <c r="I59" s="96"/>
      <c r="J59" s="96"/>
      <c r="K59" s="96"/>
      <c r="L59" s="96"/>
      <c r="M59" s="96"/>
      <c r="N59" s="96"/>
      <c r="O59" s="96"/>
      <c r="P59" s="96"/>
      <c r="Q59" s="96"/>
      <c r="R59" s="96"/>
      <c r="S59" s="96"/>
      <c r="T59" s="96"/>
      <c r="U59" s="96"/>
      <c r="V59" s="96"/>
      <c r="W59" s="96"/>
      <c r="X59" s="96"/>
      <c r="Y59" s="96"/>
      <c r="Z59" s="96"/>
      <c r="AA59" s="96"/>
      <c r="AB59" s="96"/>
      <c r="AC59" s="97"/>
    </row>
    <row r="60" spans="5:29">
      <c r="E60" s="96"/>
      <c r="F60" s="96"/>
      <c r="G60" s="96"/>
      <c r="H60" s="96"/>
      <c r="I60" s="96"/>
      <c r="J60" s="96"/>
      <c r="K60" s="96"/>
      <c r="L60" s="96"/>
      <c r="M60" s="96"/>
      <c r="N60" s="96"/>
      <c r="O60" s="96"/>
      <c r="P60" s="96"/>
      <c r="Q60" s="96"/>
      <c r="R60" s="96"/>
      <c r="S60" s="96"/>
      <c r="T60" s="96"/>
      <c r="U60" s="96"/>
      <c r="V60" s="96"/>
      <c r="W60" s="96"/>
      <c r="X60" s="96"/>
      <c r="Y60" s="96"/>
      <c r="Z60" s="96"/>
      <c r="AA60" s="96"/>
      <c r="AB60" s="96"/>
      <c r="AC60" s="97"/>
    </row>
    <row r="61" spans="5:29">
      <c r="E61" s="96"/>
      <c r="F61" s="96"/>
      <c r="G61" s="96"/>
      <c r="H61" s="96"/>
      <c r="I61" s="96"/>
      <c r="J61" s="96"/>
      <c r="K61" s="96"/>
      <c r="L61" s="96"/>
      <c r="M61" s="96"/>
      <c r="N61" s="96"/>
      <c r="O61" s="96"/>
      <c r="P61" s="96"/>
      <c r="Q61" s="96"/>
      <c r="R61" s="96"/>
      <c r="S61" s="96"/>
      <c r="T61" s="96"/>
      <c r="U61" s="96"/>
      <c r="V61" s="96"/>
      <c r="W61" s="96"/>
      <c r="X61" s="96"/>
      <c r="Y61" s="96"/>
      <c r="Z61" s="96"/>
      <c r="AA61" s="96"/>
      <c r="AB61" s="96"/>
      <c r="AC61" s="97"/>
    </row>
    <row r="62" spans="5:29">
      <c r="E62" s="96"/>
      <c r="F62" s="96"/>
      <c r="G62" s="96"/>
      <c r="H62" s="96"/>
      <c r="I62" s="96"/>
      <c r="J62" s="96"/>
      <c r="K62" s="96"/>
      <c r="L62" s="96"/>
      <c r="M62" s="96"/>
      <c r="N62" s="96"/>
      <c r="O62" s="96"/>
      <c r="P62" s="96"/>
      <c r="Q62" s="96"/>
      <c r="R62" s="96"/>
      <c r="S62" s="96"/>
      <c r="T62" s="96"/>
      <c r="U62" s="96"/>
      <c r="V62" s="96"/>
      <c r="W62" s="96"/>
      <c r="X62" s="96"/>
      <c r="Y62" s="96"/>
      <c r="Z62" s="96"/>
      <c r="AA62" s="96"/>
      <c r="AB62" s="96"/>
      <c r="AC62" s="97"/>
    </row>
    <row r="63" spans="5:29">
      <c r="E63" s="96"/>
      <c r="F63" s="96"/>
      <c r="G63" s="96"/>
      <c r="H63" s="96"/>
      <c r="I63" s="96"/>
      <c r="J63" s="96"/>
      <c r="K63" s="96"/>
      <c r="L63" s="96"/>
      <c r="M63" s="96"/>
      <c r="N63" s="96"/>
      <c r="O63" s="96"/>
      <c r="P63" s="96"/>
      <c r="Q63" s="96"/>
      <c r="R63" s="96"/>
      <c r="S63" s="96"/>
      <c r="T63" s="96"/>
      <c r="U63" s="96"/>
      <c r="V63" s="96"/>
      <c r="W63" s="96"/>
      <c r="X63" s="96"/>
      <c r="Y63" s="96"/>
      <c r="Z63" s="96"/>
      <c r="AA63" s="96"/>
      <c r="AB63" s="96"/>
      <c r="AC63" s="97"/>
    </row>
    <row r="64" spans="5:29">
      <c r="E64" s="96"/>
      <c r="F64" s="96"/>
      <c r="G64" s="96"/>
      <c r="H64" s="96"/>
      <c r="I64" s="96"/>
      <c r="J64" s="96"/>
      <c r="K64" s="96"/>
      <c r="L64" s="96"/>
      <c r="M64" s="96"/>
      <c r="N64" s="96"/>
      <c r="O64" s="96"/>
      <c r="P64" s="96"/>
      <c r="Q64" s="96"/>
      <c r="R64" s="96"/>
      <c r="S64" s="96"/>
      <c r="T64" s="96"/>
      <c r="U64" s="96"/>
      <c r="V64" s="96"/>
      <c r="W64" s="96"/>
      <c r="X64" s="96"/>
      <c r="Y64" s="96"/>
      <c r="Z64" s="96"/>
      <c r="AA64" s="96"/>
      <c r="AB64" s="96"/>
      <c r="AC64" s="97"/>
    </row>
    <row r="65" spans="5:29">
      <c r="E65" s="96"/>
      <c r="F65" s="96"/>
      <c r="G65" s="96"/>
      <c r="H65" s="96"/>
      <c r="I65" s="96"/>
      <c r="J65" s="96"/>
      <c r="K65" s="96"/>
      <c r="L65" s="96"/>
      <c r="M65" s="96"/>
      <c r="N65" s="96"/>
      <c r="O65" s="96"/>
      <c r="P65" s="96"/>
      <c r="Q65" s="96"/>
      <c r="R65" s="96"/>
      <c r="S65" s="96"/>
      <c r="T65" s="96"/>
      <c r="U65" s="96"/>
      <c r="V65" s="96"/>
      <c r="W65" s="96"/>
      <c r="X65" s="96"/>
      <c r="Y65" s="96"/>
      <c r="Z65" s="96"/>
      <c r="AA65" s="96"/>
      <c r="AB65" s="96"/>
      <c r="AC65" s="97"/>
    </row>
    <row r="66" spans="5:29">
      <c r="E66" s="96"/>
      <c r="F66" s="96"/>
      <c r="G66" s="96"/>
      <c r="H66" s="96"/>
      <c r="I66" s="96"/>
      <c r="J66" s="96"/>
      <c r="K66" s="96"/>
      <c r="L66" s="96"/>
      <c r="M66" s="96"/>
      <c r="N66" s="96"/>
      <c r="O66" s="96"/>
      <c r="P66" s="96"/>
      <c r="Q66" s="96"/>
      <c r="R66" s="96"/>
      <c r="S66" s="96"/>
      <c r="T66" s="96"/>
      <c r="U66" s="96"/>
      <c r="V66" s="96"/>
      <c r="W66" s="96"/>
      <c r="X66" s="96"/>
      <c r="Y66" s="96"/>
      <c r="Z66" s="96"/>
      <c r="AA66" s="96"/>
      <c r="AB66" s="96"/>
      <c r="AC66" s="97"/>
    </row>
    <row r="67" spans="5:29">
      <c r="E67" s="96"/>
      <c r="F67" s="96"/>
      <c r="G67" s="96"/>
      <c r="H67" s="96"/>
      <c r="I67" s="96"/>
      <c r="J67" s="96"/>
      <c r="K67" s="96"/>
      <c r="L67" s="96"/>
      <c r="M67" s="96"/>
      <c r="N67" s="96"/>
      <c r="O67" s="96"/>
      <c r="P67" s="96"/>
      <c r="Q67" s="96"/>
      <c r="R67" s="96"/>
      <c r="S67" s="96"/>
      <c r="T67" s="96"/>
      <c r="U67" s="96"/>
      <c r="V67" s="96"/>
      <c r="W67" s="96"/>
      <c r="X67" s="96"/>
      <c r="Y67" s="96"/>
      <c r="Z67" s="96"/>
      <c r="AA67" s="96"/>
      <c r="AB67" s="96"/>
      <c r="AC67" s="97"/>
    </row>
    <row r="68" spans="5:29">
      <c r="E68" s="96"/>
      <c r="F68" s="96"/>
      <c r="G68" s="96"/>
      <c r="H68" s="96"/>
      <c r="I68" s="96"/>
      <c r="J68" s="96"/>
      <c r="K68" s="96"/>
      <c r="L68" s="96"/>
      <c r="M68" s="96"/>
      <c r="N68" s="96"/>
      <c r="O68" s="96"/>
      <c r="P68" s="96"/>
      <c r="Q68" s="96"/>
      <c r="R68" s="96"/>
      <c r="S68" s="96"/>
      <c r="T68" s="96"/>
      <c r="U68" s="96"/>
      <c r="V68" s="96"/>
      <c r="W68" s="96"/>
      <c r="X68" s="96"/>
      <c r="Y68" s="96"/>
      <c r="Z68" s="96"/>
      <c r="AA68" s="96"/>
      <c r="AB68" s="96"/>
      <c r="AC68" s="97"/>
    </row>
    <row r="69" spans="5:29">
      <c r="E69" s="96"/>
      <c r="F69" s="96"/>
      <c r="G69" s="96"/>
      <c r="H69" s="96"/>
      <c r="I69" s="96"/>
      <c r="J69" s="96"/>
      <c r="K69" s="96"/>
      <c r="L69" s="96"/>
      <c r="M69" s="96"/>
      <c r="N69" s="96"/>
      <c r="O69" s="96"/>
      <c r="P69" s="96"/>
      <c r="Q69" s="96"/>
      <c r="R69" s="96"/>
      <c r="S69" s="96"/>
      <c r="T69" s="96"/>
      <c r="U69" s="96"/>
      <c r="V69" s="96"/>
      <c r="W69" s="96"/>
      <c r="X69" s="96"/>
      <c r="Y69" s="96"/>
      <c r="Z69" s="96"/>
      <c r="AA69" s="96"/>
      <c r="AB69" s="96"/>
      <c r="AC69" s="97"/>
    </row>
    <row r="70" spans="5:29">
      <c r="E70" s="96"/>
      <c r="F70" s="96"/>
      <c r="G70" s="96"/>
      <c r="H70" s="96"/>
      <c r="I70" s="96"/>
      <c r="J70" s="96"/>
      <c r="K70" s="96"/>
      <c r="L70" s="96"/>
      <c r="M70" s="96"/>
      <c r="N70" s="96"/>
      <c r="O70" s="96"/>
      <c r="P70" s="96"/>
      <c r="Q70" s="96"/>
      <c r="R70" s="96"/>
      <c r="S70" s="96"/>
      <c r="T70" s="96"/>
      <c r="U70" s="96"/>
      <c r="V70" s="96"/>
      <c r="W70" s="96"/>
      <c r="X70" s="96"/>
      <c r="Y70" s="96"/>
      <c r="Z70" s="96"/>
      <c r="AA70" s="96"/>
      <c r="AB70" s="96"/>
      <c r="AC70" s="97"/>
    </row>
    <row r="71" spans="5:29">
      <c r="E71" s="96"/>
      <c r="F71" s="96"/>
      <c r="G71" s="96"/>
      <c r="H71" s="96"/>
      <c r="I71" s="96"/>
      <c r="J71" s="96"/>
      <c r="K71" s="96"/>
      <c r="L71" s="96"/>
      <c r="M71" s="96"/>
      <c r="N71" s="96"/>
      <c r="O71" s="96"/>
      <c r="P71" s="96"/>
      <c r="Q71" s="96"/>
      <c r="R71" s="96"/>
      <c r="S71" s="96"/>
      <c r="T71" s="96"/>
      <c r="U71" s="96"/>
      <c r="V71" s="96"/>
      <c r="W71" s="96"/>
      <c r="X71" s="96"/>
      <c r="Y71" s="96"/>
      <c r="Z71" s="96"/>
      <c r="AA71" s="96"/>
      <c r="AB71" s="96"/>
      <c r="AC71" s="97"/>
    </row>
    <row r="72" spans="5:29">
      <c r="E72" s="96"/>
      <c r="F72" s="96"/>
      <c r="G72" s="96"/>
      <c r="H72" s="96"/>
      <c r="I72" s="96"/>
      <c r="J72" s="96"/>
      <c r="K72" s="96"/>
      <c r="L72" s="96"/>
      <c r="M72" s="96"/>
      <c r="N72" s="96"/>
      <c r="O72" s="96"/>
      <c r="P72" s="96"/>
      <c r="Q72" s="96"/>
      <c r="R72" s="96"/>
      <c r="S72" s="96"/>
      <c r="T72" s="96"/>
      <c r="U72" s="96"/>
      <c r="V72" s="96"/>
      <c r="W72" s="96"/>
      <c r="X72" s="96"/>
      <c r="Y72" s="96"/>
      <c r="Z72" s="96"/>
      <c r="AA72" s="96"/>
      <c r="AB72" s="96"/>
      <c r="AC72" s="97"/>
    </row>
    <row r="73" spans="5:29">
      <c r="E73" s="96"/>
      <c r="F73" s="96"/>
      <c r="G73" s="96"/>
      <c r="H73" s="96"/>
      <c r="I73" s="96"/>
      <c r="J73" s="96"/>
      <c r="K73" s="96"/>
      <c r="L73" s="96"/>
      <c r="M73" s="96"/>
      <c r="N73" s="96"/>
      <c r="O73" s="96"/>
      <c r="P73" s="96"/>
      <c r="Q73" s="96"/>
      <c r="R73" s="96"/>
      <c r="S73" s="96"/>
      <c r="T73" s="96"/>
      <c r="U73" s="96"/>
      <c r="V73" s="96"/>
      <c r="W73" s="96"/>
      <c r="X73" s="96"/>
      <c r="Y73" s="96"/>
      <c r="Z73" s="96"/>
      <c r="AA73" s="96"/>
      <c r="AB73" s="96"/>
      <c r="AC73" s="97"/>
    </row>
    <row r="74" spans="5:29">
      <c r="E74" s="96"/>
      <c r="F74" s="96"/>
      <c r="G74" s="96"/>
      <c r="H74" s="96"/>
      <c r="I74" s="96"/>
      <c r="J74" s="96"/>
      <c r="K74" s="96"/>
      <c r="L74" s="96"/>
      <c r="M74" s="96"/>
      <c r="N74" s="96"/>
      <c r="O74" s="96"/>
      <c r="P74" s="96"/>
      <c r="Q74" s="96"/>
      <c r="R74" s="96"/>
      <c r="S74" s="96"/>
      <c r="T74" s="96"/>
      <c r="U74" s="96"/>
      <c r="V74" s="96"/>
      <c r="W74" s="96"/>
      <c r="X74" s="96"/>
      <c r="Y74" s="96"/>
      <c r="Z74" s="96"/>
      <c r="AA74" s="96"/>
      <c r="AB74" s="96"/>
      <c r="AC74" s="97"/>
    </row>
    <row r="75" spans="5:29">
      <c r="E75" s="96"/>
      <c r="F75" s="96"/>
      <c r="G75" s="96"/>
      <c r="H75" s="96"/>
      <c r="I75" s="96"/>
      <c r="J75" s="96"/>
      <c r="K75" s="96"/>
      <c r="L75" s="96"/>
      <c r="M75" s="96"/>
      <c r="N75" s="96"/>
      <c r="O75" s="96"/>
      <c r="P75" s="96"/>
      <c r="Q75" s="96"/>
      <c r="R75" s="96"/>
      <c r="S75" s="96"/>
      <c r="T75" s="96"/>
      <c r="U75" s="96"/>
      <c r="V75" s="96"/>
      <c r="W75" s="96"/>
      <c r="X75" s="96"/>
      <c r="Y75" s="96"/>
      <c r="Z75" s="96"/>
      <c r="AA75" s="96"/>
      <c r="AB75" s="96"/>
      <c r="AC75" s="97"/>
    </row>
    <row r="76" spans="5:29">
      <c r="E76" s="96"/>
      <c r="F76" s="96"/>
      <c r="G76" s="96"/>
      <c r="H76" s="96"/>
      <c r="I76" s="96"/>
      <c r="J76" s="96"/>
      <c r="K76" s="96"/>
      <c r="L76" s="96"/>
      <c r="M76" s="96"/>
      <c r="N76" s="96"/>
      <c r="O76" s="96"/>
      <c r="P76" s="96"/>
      <c r="Q76" s="96"/>
      <c r="R76" s="96"/>
      <c r="S76" s="96"/>
      <c r="T76" s="96"/>
      <c r="U76" s="96"/>
      <c r="V76" s="96"/>
      <c r="W76" s="96"/>
      <c r="X76" s="96"/>
      <c r="Y76" s="96"/>
      <c r="Z76" s="96"/>
      <c r="AA76" s="96"/>
      <c r="AB76" s="96"/>
      <c r="AC76" s="97"/>
    </row>
    <row r="77" spans="5:29">
      <c r="E77" s="96"/>
      <c r="F77" s="96"/>
      <c r="G77" s="96"/>
      <c r="H77" s="96"/>
      <c r="I77" s="96"/>
      <c r="J77" s="96"/>
      <c r="K77" s="96"/>
      <c r="L77" s="96"/>
      <c r="M77" s="96"/>
      <c r="N77" s="96"/>
      <c r="O77" s="96"/>
      <c r="P77" s="96"/>
      <c r="Q77" s="96"/>
      <c r="R77" s="96"/>
      <c r="S77" s="96"/>
      <c r="T77" s="96"/>
      <c r="U77" s="96"/>
      <c r="V77" s="96"/>
      <c r="W77" s="96"/>
      <c r="X77" s="96"/>
      <c r="Y77" s="96"/>
      <c r="Z77" s="96"/>
      <c r="AA77" s="96"/>
      <c r="AB77" s="96"/>
      <c r="AC77" s="97"/>
    </row>
    <row r="78" spans="5:29">
      <c r="E78" s="96"/>
      <c r="F78" s="96"/>
      <c r="G78" s="96"/>
      <c r="H78" s="96"/>
      <c r="I78" s="96"/>
      <c r="J78" s="96"/>
      <c r="K78" s="96"/>
      <c r="L78" s="96"/>
      <c r="M78" s="96"/>
      <c r="N78" s="96"/>
      <c r="O78" s="96"/>
      <c r="P78" s="96"/>
      <c r="Q78" s="96"/>
      <c r="R78" s="96"/>
      <c r="S78" s="96"/>
      <c r="T78" s="96"/>
      <c r="U78" s="96"/>
      <c r="V78" s="96"/>
      <c r="W78" s="96"/>
      <c r="X78" s="96"/>
      <c r="Y78" s="96"/>
      <c r="Z78" s="96"/>
      <c r="AA78" s="96"/>
      <c r="AB78" s="96"/>
      <c r="AC78" s="97"/>
    </row>
    <row r="79" spans="5:29">
      <c r="E79" s="96"/>
      <c r="F79" s="96"/>
      <c r="G79" s="96"/>
      <c r="H79" s="96"/>
      <c r="I79" s="96"/>
      <c r="J79" s="96"/>
      <c r="K79" s="96"/>
      <c r="L79" s="96"/>
      <c r="M79" s="96"/>
      <c r="N79" s="96"/>
      <c r="O79" s="96"/>
      <c r="P79" s="96"/>
      <c r="Q79" s="96"/>
      <c r="R79" s="96"/>
      <c r="S79" s="96"/>
      <c r="T79" s="96"/>
      <c r="U79" s="96"/>
      <c r="V79" s="96"/>
      <c r="W79" s="96"/>
      <c r="X79" s="96"/>
      <c r="Y79" s="96"/>
      <c r="Z79" s="96"/>
      <c r="AA79" s="96"/>
      <c r="AB79" s="96"/>
      <c r="AC79" s="97"/>
    </row>
    <row r="80" spans="5:29">
      <c r="E80" s="96"/>
      <c r="F80" s="96"/>
      <c r="G80" s="96"/>
      <c r="H80" s="96"/>
      <c r="I80" s="96"/>
      <c r="J80" s="96"/>
      <c r="K80" s="96"/>
      <c r="L80" s="96"/>
      <c r="M80" s="96"/>
      <c r="N80" s="96"/>
      <c r="O80" s="96"/>
      <c r="P80" s="96"/>
      <c r="Q80" s="96"/>
      <c r="R80" s="96"/>
      <c r="S80" s="96"/>
      <c r="T80" s="96"/>
      <c r="U80" s="96"/>
      <c r="V80" s="96"/>
      <c r="W80" s="96"/>
      <c r="X80" s="96"/>
      <c r="Y80" s="96"/>
      <c r="Z80" s="96"/>
      <c r="AA80" s="96"/>
      <c r="AB80" s="96"/>
      <c r="AC80" s="97"/>
    </row>
    <row r="81" spans="5:29">
      <c r="E81" s="96"/>
      <c r="F81" s="96"/>
      <c r="G81" s="96"/>
      <c r="H81" s="96"/>
      <c r="I81" s="96"/>
      <c r="J81" s="96"/>
      <c r="K81" s="96"/>
      <c r="L81" s="96"/>
      <c r="M81" s="96"/>
      <c r="N81" s="96"/>
      <c r="O81" s="96"/>
      <c r="P81" s="96"/>
      <c r="Q81" s="96"/>
      <c r="R81" s="96"/>
      <c r="S81" s="96"/>
      <c r="T81" s="96"/>
      <c r="U81" s="96"/>
      <c r="V81" s="96"/>
      <c r="W81" s="96"/>
      <c r="X81" s="96"/>
      <c r="Y81" s="96"/>
      <c r="Z81" s="96"/>
      <c r="AA81" s="96"/>
      <c r="AB81" s="96"/>
      <c r="AC81" s="97"/>
    </row>
    <row r="82" spans="5:29">
      <c r="E82" s="96"/>
      <c r="F82" s="96"/>
      <c r="G82" s="96"/>
      <c r="H82" s="96"/>
      <c r="I82" s="96"/>
      <c r="J82" s="96"/>
      <c r="K82" s="96"/>
      <c r="L82" s="96"/>
      <c r="M82" s="96"/>
      <c r="N82" s="96"/>
      <c r="O82" s="96"/>
      <c r="P82" s="96"/>
      <c r="Q82" s="96"/>
      <c r="R82" s="96"/>
      <c r="S82" s="96"/>
      <c r="T82" s="96"/>
      <c r="U82" s="96"/>
      <c r="V82" s="96"/>
      <c r="W82" s="96"/>
      <c r="X82" s="96"/>
      <c r="Y82" s="96"/>
      <c r="Z82" s="96"/>
      <c r="AA82" s="96"/>
      <c r="AB82" s="96"/>
      <c r="AC82" s="97"/>
    </row>
    <row r="83" spans="5:29">
      <c r="E83" s="96"/>
      <c r="F83" s="96"/>
      <c r="G83" s="96"/>
      <c r="H83" s="96"/>
      <c r="I83" s="96"/>
      <c r="J83" s="96"/>
      <c r="K83" s="96"/>
      <c r="L83" s="96"/>
      <c r="M83" s="96"/>
      <c r="N83" s="96"/>
      <c r="O83" s="96"/>
      <c r="P83" s="96"/>
      <c r="Q83" s="96"/>
      <c r="R83" s="96"/>
      <c r="S83" s="96"/>
      <c r="T83" s="96"/>
      <c r="U83" s="96"/>
      <c r="V83" s="96"/>
      <c r="W83" s="96"/>
      <c r="X83" s="96"/>
      <c r="Y83" s="96"/>
      <c r="Z83" s="96"/>
      <c r="AA83" s="96"/>
      <c r="AB83" s="96"/>
      <c r="AC83" s="97"/>
    </row>
    <row r="84" spans="5:29">
      <c r="E84" s="96"/>
      <c r="F84" s="96"/>
      <c r="G84" s="96"/>
      <c r="H84" s="96"/>
      <c r="I84" s="96"/>
      <c r="J84" s="96"/>
      <c r="K84" s="96"/>
      <c r="L84" s="96"/>
      <c r="M84" s="96"/>
      <c r="N84" s="96"/>
      <c r="O84" s="96"/>
      <c r="P84" s="96"/>
      <c r="Q84" s="96"/>
      <c r="R84" s="96"/>
      <c r="S84" s="96"/>
      <c r="T84" s="96"/>
      <c r="U84" s="96"/>
      <c r="V84" s="96"/>
      <c r="W84" s="96"/>
      <c r="X84" s="96"/>
      <c r="Y84" s="96"/>
      <c r="Z84" s="96"/>
      <c r="AA84" s="96"/>
      <c r="AB84" s="96"/>
      <c r="AC84" s="97"/>
    </row>
    <row r="85" spans="5:29">
      <c r="E85" s="96"/>
      <c r="F85" s="96"/>
      <c r="G85" s="96"/>
      <c r="H85" s="96"/>
      <c r="I85" s="96"/>
      <c r="J85" s="96"/>
      <c r="K85" s="96"/>
      <c r="L85" s="96"/>
      <c r="M85" s="96"/>
      <c r="N85" s="96"/>
      <c r="O85" s="96"/>
      <c r="P85" s="96"/>
      <c r="Q85" s="96"/>
      <c r="R85" s="96"/>
      <c r="S85" s="96"/>
      <c r="T85" s="96"/>
      <c r="U85" s="96"/>
      <c r="V85" s="96"/>
      <c r="W85" s="96"/>
      <c r="X85" s="96"/>
      <c r="Y85" s="96"/>
      <c r="Z85" s="96"/>
      <c r="AA85" s="96"/>
      <c r="AB85" s="96"/>
      <c r="AC85" s="97"/>
    </row>
    <row r="86" spans="5:29">
      <c r="E86" s="96"/>
      <c r="F86" s="96"/>
      <c r="G86" s="96"/>
      <c r="H86" s="96"/>
      <c r="I86" s="96"/>
      <c r="J86" s="96"/>
      <c r="K86" s="96"/>
      <c r="L86" s="96"/>
      <c r="M86" s="96"/>
      <c r="N86" s="96"/>
      <c r="O86" s="96"/>
      <c r="P86" s="96"/>
      <c r="Q86" s="96"/>
      <c r="R86" s="96"/>
      <c r="S86" s="96"/>
      <c r="T86" s="96"/>
      <c r="U86" s="96"/>
      <c r="V86" s="96"/>
      <c r="W86" s="96"/>
      <c r="X86" s="96"/>
      <c r="Y86" s="96"/>
      <c r="Z86" s="96"/>
      <c r="AA86" s="96"/>
      <c r="AB86" s="96"/>
      <c r="AC86" s="97"/>
    </row>
    <row r="87" spans="5:29">
      <c r="E87" s="96"/>
      <c r="F87" s="96"/>
      <c r="G87" s="96"/>
      <c r="H87" s="96"/>
      <c r="I87" s="96"/>
      <c r="J87" s="96"/>
      <c r="K87" s="96"/>
      <c r="L87" s="96"/>
      <c r="M87" s="96"/>
      <c r="N87" s="96"/>
      <c r="O87" s="96"/>
      <c r="P87" s="96"/>
      <c r="Q87" s="96"/>
      <c r="R87" s="96"/>
      <c r="S87" s="96"/>
      <c r="T87" s="96"/>
      <c r="U87" s="96"/>
      <c r="V87" s="96"/>
      <c r="W87" s="96"/>
      <c r="X87" s="96"/>
      <c r="Y87" s="96"/>
      <c r="Z87" s="96"/>
      <c r="AA87" s="96"/>
      <c r="AB87" s="96"/>
      <c r="AC87" s="97"/>
    </row>
    <row r="88" spans="5:29">
      <c r="E88" s="96"/>
      <c r="F88" s="96"/>
      <c r="G88" s="96"/>
      <c r="H88" s="96"/>
      <c r="I88" s="96"/>
      <c r="J88" s="96"/>
      <c r="K88" s="96"/>
      <c r="L88" s="96"/>
      <c r="M88" s="96"/>
      <c r="N88" s="96"/>
      <c r="O88" s="96"/>
      <c r="P88" s="96"/>
      <c r="Q88" s="96"/>
      <c r="R88" s="96"/>
      <c r="S88" s="96"/>
      <c r="T88" s="96"/>
      <c r="U88" s="96"/>
      <c r="V88" s="96"/>
      <c r="W88" s="96"/>
      <c r="X88" s="96"/>
      <c r="Y88" s="96"/>
      <c r="Z88" s="96"/>
      <c r="AA88" s="96"/>
      <c r="AB88" s="96"/>
      <c r="AC88" s="97"/>
    </row>
    <row r="89" spans="5:29">
      <c r="E89" s="96"/>
      <c r="F89" s="96"/>
      <c r="G89" s="96"/>
      <c r="H89" s="96"/>
      <c r="I89" s="96"/>
      <c r="J89" s="96"/>
      <c r="K89" s="96"/>
      <c r="L89" s="96"/>
      <c r="M89" s="96"/>
      <c r="N89" s="96"/>
      <c r="O89" s="96"/>
      <c r="P89" s="96"/>
      <c r="Q89" s="96"/>
      <c r="R89" s="96"/>
      <c r="S89" s="96"/>
      <c r="T89" s="96"/>
      <c r="U89" s="96"/>
      <c r="V89" s="96"/>
      <c r="W89" s="96"/>
      <c r="X89" s="96"/>
      <c r="Y89" s="96"/>
      <c r="Z89" s="96"/>
      <c r="AA89" s="96"/>
      <c r="AB89" s="96"/>
      <c r="AC89" s="97"/>
    </row>
    <row r="90" spans="5:29">
      <c r="E90" s="96"/>
      <c r="F90" s="96"/>
      <c r="G90" s="96"/>
      <c r="H90" s="96"/>
      <c r="I90" s="96"/>
      <c r="J90" s="96"/>
      <c r="K90" s="96"/>
      <c r="L90" s="96"/>
      <c r="M90" s="96"/>
      <c r="N90" s="96"/>
      <c r="O90" s="96"/>
      <c r="P90" s="96"/>
      <c r="Q90" s="96"/>
      <c r="R90" s="96"/>
      <c r="S90" s="96"/>
      <c r="T90" s="96"/>
      <c r="U90" s="96"/>
      <c r="V90" s="96"/>
      <c r="W90" s="96"/>
      <c r="X90" s="96"/>
      <c r="Y90" s="96"/>
      <c r="Z90" s="96"/>
      <c r="AA90" s="96"/>
      <c r="AB90" s="96"/>
      <c r="AC90" s="97"/>
    </row>
    <row r="91" spans="5:29">
      <c r="E91" s="96"/>
      <c r="F91" s="96"/>
      <c r="G91" s="96"/>
      <c r="H91" s="96"/>
      <c r="I91" s="96"/>
      <c r="J91" s="96"/>
      <c r="K91" s="96"/>
      <c r="L91" s="96"/>
      <c r="M91" s="96"/>
      <c r="N91" s="96"/>
      <c r="O91" s="96"/>
      <c r="P91" s="96"/>
      <c r="Q91" s="96"/>
      <c r="R91" s="96"/>
      <c r="S91" s="96"/>
      <c r="T91" s="96"/>
      <c r="U91" s="96"/>
      <c r="V91" s="96"/>
      <c r="W91" s="96"/>
      <c r="X91" s="96"/>
      <c r="Y91" s="96"/>
      <c r="Z91" s="96"/>
      <c r="AA91" s="96"/>
      <c r="AB91" s="96"/>
      <c r="AC91" s="97"/>
    </row>
    <row r="92" spans="5:29">
      <c r="E92" s="96"/>
      <c r="F92" s="96"/>
      <c r="G92" s="96"/>
      <c r="H92" s="96"/>
      <c r="I92" s="96"/>
      <c r="J92" s="96"/>
      <c r="K92" s="96"/>
      <c r="L92" s="96"/>
      <c r="M92" s="96"/>
      <c r="N92" s="96"/>
      <c r="O92" s="96"/>
      <c r="P92" s="96"/>
      <c r="Q92" s="96"/>
      <c r="R92" s="96"/>
      <c r="S92" s="96"/>
      <c r="T92" s="96"/>
      <c r="U92" s="96"/>
      <c r="V92" s="96"/>
      <c r="W92" s="96"/>
      <c r="X92" s="96"/>
      <c r="Y92" s="96"/>
      <c r="Z92" s="96"/>
      <c r="AA92" s="96"/>
      <c r="AB92" s="96"/>
      <c r="AC92" s="97"/>
    </row>
    <row r="93" spans="5:29">
      <c r="E93" s="96"/>
      <c r="F93" s="96"/>
      <c r="G93" s="96"/>
      <c r="H93" s="96"/>
      <c r="I93" s="96"/>
      <c r="J93" s="96"/>
      <c r="K93" s="96"/>
      <c r="L93" s="96"/>
      <c r="M93" s="96"/>
      <c r="N93" s="96"/>
      <c r="O93" s="96"/>
      <c r="P93" s="96"/>
      <c r="Q93" s="96"/>
      <c r="R93" s="96"/>
      <c r="S93" s="96"/>
      <c r="T93" s="96"/>
      <c r="U93" s="96"/>
      <c r="V93" s="96"/>
      <c r="W93" s="96"/>
      <c r="X93" s="96"/>
      <c r="Y93" s="96"/>
      <c r="Z93" s="96"/>
      <c r="AA93" s="96"/>
      <c r="AB93" s="96"/>
      <c r="AC93" s="97"/>
    </row>
    <row r="94" spans="5:29">
      <c r="E94" s="96"/>
      <c r="F94" s="96"/>
      <c r="G94" s="96"/>
      <c r="H94" s="96"/>
      <c r="I94" s="96"/>
      <c r="J94" s="96"/>
      <c r="K94" s="96"/>
      <c r="L94" s="96"/>
      <c r="M94" s="96"/>
      <c r="N94" s="96"/>
      <c r="O94" s="96"/>
      <c r="P94" s="96"/>
      <c r="Q94" s="96"/>
      <c r="R94" s="96"/>
      <c r="S94" s="96"/>
      <c r="T94" s="96"/>
      <c r="U94" s="96"/>
      <c r="V94" s="96"/>
      <c r="W94" s="96"/>
      <c r="X94" s="96"/>
      <c r="Y94" s="96"/>
      <c r="Z94" s="96"/>
      <c r="AA94" s="96"/>
      <c r="AB94" s="96"/>
      <c r="AC94" s="97"/>
    </row>
    <row r="95" spans="5:29">
      <c r="E95" s="96"/>
      <c r="F95" s="96"/>
      <c r="G95" s="96"/>
      <c r="H95" s="96"/>
      <c r="I95" s="96"/>
      <c r="J95" s="96"/>
      <c r="K95" s="96"/>
      <c r="L95" s="96"/>
      <c r="M95" s="96"/>
      <c r="N95" s="96"/>
      <c r="O95" s="96"/>
      <c r="P95" s="96"/>
      <c r="Q95" s="96"/>
      <c r="R95" s="96"/>
      <c r="S95" s="96"/>
      <c r="T95" s="96"/>
      <c r="U95" s="96"/>
      <c r="V95" s="96"/>
      <c r="W95" s="96"/>
      <c r="X95" s="96"/>
      <c r="Y95" s="96"/>
      <c r="Z95" s="96"/>
      <c r="AA95" s="96"/>
      <c r="AB95" s="96"/>
      <c r="AC95" s="97"/>
    </row>
    <row r="96" spans="5:29">
      <c r="E96" s="96"/>
      <c r="F96" s="96"/>
      <c r="G96" s="96"/>
      <c r="H96" s="96"/>
      <c r="I96" s="96"/>
      <c r="J96" s="96"/>
      <c r="K96" s="96"/>
      <c r="L96" s="96"/>
      <c r="M96" s="96"/>
      <c r="N96" s="96"/>
      <c r="O96" s="96"/>
      <c r="P96" s="96"/>
      <c r="Q96" s="96"/>
      <c r="R96" s="96"/>
      <c r="S96" s="96"/>
      <c r="T96" s="96"/>
      <c r="U96" s="96"/>
      <c r="V96" s="96"/>
      <c r="W96" s="96"/>
      <c r="X96" s="96"/>
      <c r="Y96" s="96"/>
      <c r="Z96" s="96"/>
      <c r="AA96" s="96"/>
      <c r="AB96" s="96"/>
      <c r="AC96" s="97"/>
    </row>
    <row r="97" spans="5:29">
      <c r="E97" s="96"/>
      <c r="F97" s="96"/>
      <c r="G97" s="96"/>
      <c r="H97" s="96"/>
      <c r="I97" s="96"/>
      <c r="J97" s="96"/>
      <c r="K97" s="96"/>
      <c r="L97" s="96"/>
      <c r="M97" s="96"/>
      <c r="N97" s="96"/>
      <c r="O97" s="96"/>
      <c r="P97" s="96"/>
      <c r="Q97" s="96"/>
      <c r="R97" s="96"/>
      <c r="S97" s="96"/>
      <c r="T97" s="96"/>
      <c r="U97" s="96"/>
      <c r="V97" s="96"/>
      <c r="W97" s="96"/>
      <c r="X97" s="96"/>
      <c r="Y97" s="96"/>
      <c r="Z97" s="96"/>
      <c r="AA97" s="96"/>
      <c r="AB97" s="96"/>
      <c r="AC97" s="97"/>
    </row>
    <row r="98" spans="5:29">
      <c r="E98" s="96"/>
      <c r="F98" s="96"/>
      <c r="G98" s="96"/>
      <c r="H98" s="96"/>
      <c r="I98" s="96"/>
      <c r="J98" s="96"/>
      <c r="K98" s="96"/>
      <c r="L98" s="96"/>
      <c r="M98" s="96"/>
      <c r="N98" s="96"/>
      <c r="O98" s="96"/>
      <c r="P98" s="96"/>
      <c r="Q98" s="96"/>
      <c r="R98" s="96"/>
      <c r="S98" s="96"/>
      <c r="T98" s="96"/>
      <c r="U98" s="96"/>
      <c r="V98" s="96"/>
      <c r="W98" s="96"/>
      <c r="X98" s="96"/>
      <c r="Y98" s="96"/>
      <c r="Z98" s="96"/>
      <c r="AA98" s="96"/>
      <c r="AB98" s="96"/>
      <c r="AC98" s="97"/>
    </row>
    <row r="99" spans="5:29">
      <c r="E99" s="96"/>
      <c r="F99" s="96"/>
      <c r="G99" s="96"/>
      <c r="H99" s="96"/>
      <c r="I99" s="96"/>
      <c r="J99" s="96"/>
      <c r="K99" s="96"/>
      <c r="L99" s="96"/>
      <c r="M99" s="96"/>
      <c r="N99" s="96"/>
      <c r="O99" s="96"/>
      <c r="P99" s="96"/>
      <c r="Q99" s="96"/>
      <c r="R99" s="96"/>
      <c r="S99" s="96"/>
      <c r="T99" s="96"/>
      <c r="U99" s="96"/>
      <c r="V99" s="96"/>
      <c r="W99" s="96"/>
      <c r="X99" s="96"/>
      <c r="Y99" s="96"/>
      <c r="Z99" s="96"/>
      <c r="AA99" s="96"/>
      <c r="AB99" s="96"/>
      <c r="AC99" s="97"/>
    </row>
    <row r="100" spans="5:29">
      <c r="E100" s="96"/>
      <c r="F100" s="96"/>
      <c r="G100" s="96"/>
      <c r="H100" s="96"/>
      <c r="I100" s="96"/>
      <c r="J100" s="96"/>
      <c r="K100" s="96"/>
      <c r="L100" s="96"/>
      <c r="M100" s="96"/>
      <c r="N100" s="96"/>
      <c r="O100" s="96"/>
      <c r="P100" s="96"/>
      <c r="Q100" s="96"/>
      <c r="R100" s="96"/>
      <c r="S100" s="96"/>
      <c r="T100" s="96"/>
      <c r="U100" s="96"/>
      <c r="V100" s="96"/>
      <c r="W100" s="96"/>
      <c r="X100" s="96"/>
      <c r="Y100" s="96"/>
      <c r="Z100" s="96"/>
      <c r="AA100" s="96"/>
      <c r="AB100" s="96"/>
      <c r="AC100" s="97"/>
    </row>
    <row r="101" spans="5:29">
      <c r="E101" s="96"/>
      <c r="F101" s="96"/>
      <c r="G101" s="96"/>
      <c r="H101" s="96"/>
      <c r="I101" s="96"/>
      <c r="J101" s="96"/>
      <c r="K101" s="96"/>
      <c r="L101" s="96"/>
      <c r="M101" s="96"/>
      <c r="N101" s="96"/>
      <c r="O101" s="96"/>
      <c r="P101" s="96"/>
      <c r="Q101" s="96"/>
      <c r="R101" s="96"/>
      <c r="S101" s="96"/>
      <c r="T101" s="96"/>
      <c r="U101" s="96"/>
      <c r="V101" s="96"/>
      <c r="W101" s="96"/>
      <c r="X101" s="96"/>
      <c r="Y101" s="96"/>
      <c r="Z101" s="96"/>
      <c r="AA101" s="96"/>
      <c r="AB101" s="96"/>
      <c r="AC101" s="97"/>
    </row>
    <row r="102" spans="5:29">
      <c r="E102" s="96"/>
      <c r="F102" s="96"/>
      <c r="G102" s="96"/>
      <c r="H102" s="96"/>
      <c r="I102" s="96"/>
      <c r="J102" s="96"/>
      <c r="K102" s="96"/>
      <c r="L102" s="96"/>
      <c r="M102" s="96"/>
      <c r="N102" s="96"/>
      <c r="O102" s="96"/>
      <c r="P102" s="96"/>
      <c r="Q102" s="96"/>
      <c r="R102" s="96"/>
      <c r="S102" s="96"/>
      <c r="T102" s="96"/>
      <c r="U102" s="96"/>
      <c r="V102" s="96"/>
      <c r="W102" s="96"/>
      <c r="X102" s="96"/>
      <c r="Y102" s="96"/>
      <c r="Z102" s="96"/>
      <c r="AA102" s="96"/>
      <c r="AB102" s="96"/>
      <c r="AC102" s="97"/>
    </row>
    <row r="103" spans="5:29">
      <c r="E103" s="96"/>
      <c r="F103" s="96"/>
      <c r="G103" s="96"/>
      <c r="H103" s="96"/>
      <c r="I103" s="96"/>
      <c r="J103" s="96"/>
      <c r="K103" s="96"/>
      <c r="L103" s="96"/>
      <c r="M103" s="96"/>
      <c r="N103" s="96"/>
      <c r="O103" s="96"/>
      <c r="P103" s="96"/>
      <c r="Q103" s="96"/>
      <c r="R103" s="96"/>
      <c r="S103" s="96"/>
      <c r="T103" s="96"/>
      <c r="U103" s="96"/>
      <c r="V103" s="96"/>
      <c r="W103" s="96"/>
      <c r="X103" s="96"/>
      <c r="Y103" s="96"/>
      <c r="Z103" s="96"/>
      <c r="AA103" s="96"/>
      <c r="AB103" s="96"/>
      <c r="AC103" s="97"/>
    </row>
    <row r="104" spans="5:29">
      <c r="E104" s="96"/>
      <c r="F104" s="96"/>
      <c r="G104" s="96"/>
      <c r="H104" s="96"/>
      <c r="I104" s="96"/>
      <c r="J104" s="96"/>
      <c r="K104" s="96"/>
      <c r="L104" s="96"/>
      <c r="M104" s="96"/>
      <c r="N104" s="96"/>
      <c r="O104" s="96"/>
      <c r="P104" s="96"/>
      <c r="Q104" s="96"/>
      <c r="R104" s="96"/>
      <c r="S104" s="96"/>
      <c r="T104" s="96"/>
      <c r="U104" s="96"/>
      <c r="V104" s="96"/>
      <c r="W104" s="96"/>
      <c r="X104" s="96"/>
      <c r="Y104" s="96"/>
      <c r="Z104" s="96"/>
      <c r="AA104" s="96"/>
      <c r="AB104" s="96"/>
      <c r="AC104" s="97"/>
    </row>
    <row r="105" spans="5:29">
      <c r="E105" s="96"/>
      <c r="F105" s="96"/>
      <c r="G105" s="96"/>
      <c r="H105" s="96"/>
      <c r="I105" s="96"/>
      <c r="J105" s="96"/>
      <c r="K105" s="96"/>
      <c r="L105" s="96"/>
      <c r="M105" s="96"/>
      <c r="N105" s="96"/>
      <c r="O105" s="96"/>
      <c r="P105" s="96"/>
      <c r="Q105" s="96"/>
      <c r="R105" s="96"/>
      <c r="S105" s="96"/>
      <c r="T105" s="96"/>
      <c r="U105" s="96"/>
      <c r="V105" s="96"/>
      <c r="W105" s="96"/>
      <c r="X105" s="96"/>
      <c r="Y105" s="96"/>
      <c r="Z105" s="96"/>
      <c r="AA105" s="96"/>
      <c r="AB105" s="96"/>
      <c r="AC105" s="97"/>
    </row>
    <row r="106" spans="5:29">
      <c r="E106" s="96"/>
      <c r="F106" s="96"/>
      <c r="G106" s="96"/>
      <c r="H106" s="96"/>
      <c r="I106" s="96"/>
      <c r="J106" s="96"/>
      <c r="K106" s="96"/>
      <c r="L106" s="96"/>
      <c r="M106" s="96"/>
      <c r="N106" s="96"/>
      <c r="O106" s="96"/>
      <c r="P106" s="96"/>
      <c r="Q106" s="96"/>
      <c r="R106" s="96"/>
      <c r="S106" s="96"/>
      <c r="T106" s="96"/>
      <c r="U106" s="96"/>
      <c r="V106" s="96"/>
      <c r="W106" s="96"/>
      <c r="X106" s="96"/>
      <c r="Y106" s="96"/>
      <c r="Z106" s="96"/>
      <c r="AA106" s="96"/>
      <c r="AB106" s="96"/>
      <c r="AC106" s="97"/>
    </row>
    <row r="107" spans="5:29">
      <c r="E107" s="96"/>
      <c r="F107" s="96"/>
      <c r="G107" s="96"/>
      <c r="H107" s="96"/>
      <c r="I107" s="96"/>
      <c r="J107" s="96"/>
      <c r="K107" s="96"/>
      <c r="L107" s="96"/>
      <c r="M107" s="96"/>
      <c r="N107" s="96"/>
      <c r="O107" s="96"/>
      <c r="P107" s="96"/>
      <c r="Q107" s="96"/>
      <c r="R107" s="96"/>
      <c r="S107" s="96"/>
      <c r="T107" s="96"/>
      <c r="U107" s="96"/>
      <c r="V107" s="96"/>
      <c r="W107" s="96"/>
      <c r="X107" s="96"/>
      <c r="Y107" s="96"/>
      <c r="Z107" s="96"/>
      <c r="AA107" s="96"/>
      <c r="AB107" s="96"/>
      <c r="AC107" s="97"/>
    </row>
    <row r="108" spans="5:29">
      <c r="E108" s="96"/>
      <c r="F108" s="96"/>
      <c r="G108" s="96"/>
      <c r="H108" s="96"/>
      <c r="I108" s="96"/>
      <c r="J108" s="96"/>
      <c r="K108" s="96"/>
      <c r="L108" s="96"/>
      <c r="M108" s="96"/>
      <c r="N108" s="96"/>
      <c r="O108" s="96"/>
      <c r="P108" s="96"/>
      <c r="Q108" s="96"/>
      <c r="R108" s="96"/>
      <c r="S108" s="96"/>
      <c r="T108" s="96"/>
      <c r="U108" s="96"/>
      <c r="V108" s="96"/>
      <c r="W108" s="96"/>
      <c r="X108" s="96"/>
      <c r="Y108" s="96"/>
      <c r="Z108" s="96"/>
      <c r="AA108" s="96"/>
      <c r="AB108" s="96"/>
      <c r="AC108" s="97"/>
    </row>
    <row r="109" spans="5:29">
      <c r="E109" s="96"/>
      <c r="F109" s="96"/>
      <c r="G109" s="96"/>
      <c r="H109" s="96"/>
      <c r="I109" s="96"/>
      <c r="J109" s="96"/>
      <c r="K109" s="96"/>
      <c r="L109" s="96"/>
      <c r="M109" s="96"/>
      <c r="N109" s="96"/>
      <c r="O109" s="96"/>
      <c r="P109" s="96"/>
      <c r="Q109" s="96"/>
      <c r="R109" s="96"/>
      <c r="S109" s="96"/>
      <c r="T109" s="96"/>
      <c r="U109" s="96"/>
      <c r="V109" s="96"/>
      <c r="W109" s="96"/>
      <c r="X109" s="96"/>
      <c r="Y109" s="96"/>
      <c r="Z109" s="96"/>
      <c r="AA109" s="96"/>
      <c r="AB109" s="96"/>
      <c r="AC109" s="97"/>
    </row>
    <row r="110" spans="5:29">
      <c r="E110" s="96"/>
      <c r="F110" s="96"/>
      <c r="G110" s="96"/>
      <c r="H110" s="96"/>
      <c r="I110" s="96"/>
      <c r="J110" s="96"/>
      <c r="K110" s="96"/>
      <c r="L110" s="96"/>
      <c r="M110" s="96"/>
      <c r="N110" s="96"/>
      <c r="O110" s="96"/>
      <c r="P110" s="96"/>
      <c r="Q110" s="96"/>
      <c r="R110" s="96"/>
      <c r="S110" s="96"/>
      <c r="T110" s="96"/>
      <c r="U110" s="96"/>
      <c r="V110" s="96"/>
      <c r="W110" s="96"/>
      <c r="X110" s="96"/>
      <c r="Y110" s="96"/>
      <c r="Z110" s="96"/>
      <c r="AA110" s="96"/>
      <c r="AB110" s="96"/>
      <c r="AC110" s="97"/>
    </row>
    <row r="111" spans="5:29">
      <c r="E111" s="96"/>
      <c r="F111" s="96"/>
      <c r="G111" s="96"/>
      <c r="H111" s="96"/>
      <c r="I111" s="96"/>
      <c r="J111" s="96"/>
      <c r="K111" s="96"/>
      <c r="L111" s="96"/>
      <c r="M111" s="96"/>
      <c r="N111" s="96"/>
      <c r="O111" s="96"/>
      <c r="P111" s="96"/>
      <c r="Q111" s="96"/>
      <c r="R111" s="96"/>
      <c r="S111" s="96"/>
      <c r="T111" s="96"/>
      <c r="U111" s="96"/>
      <c r="V111" s="96"/>
      <c r="W111" s="96"/>
      <c r="X111" s="96"/>
      <c r="Y111" s="96"/>
      <c r="Z111" s="96"/>
      <c r="AA111" s="96"/>
      <c r="AB111" s="96"/>
      <c r="AC111" s="97"/>
    </row>
    <row r="112" spans="5:29">
      <c r="E112" s="96"/>
      <c r="F112" s="96"/>
      <c r="G112" s="96"/>
      <c r="H112" s="96"/>
      <c r="I112" s="96"/>
      <c r="J112" s="96"/>
      <c r="K112" s="96"/>
      <c r="L112" s="96"/>
      <c r="M112" s="96"/>
      <c r="N112" s="96"/>
      <c r="O112" s="96"/>
      <c r="P112" s="96"/>
      <c r="Q112" s="96"/>
      <c r="R112" s="96"/>
      <c r="S112" s="96"/>
      <c r="T112" s="96"/>
      <c r="U112" s="96"/>
      <c r="V112" s="96"/>
      <c r="W112" s="96"/>
      <c r="X112" s="96"/>
      <c r="Y112" s="96"/>
      <c r="Z112" s="96"/>
      <c r="AA112" s="96"/>
      <c r="AB112" s="96"/>
      <c r="AC112" s="97"/>
    </row>
    <row r="113" spans="5:29">
      <c r="E113" s="96"/>
      <c r="F113" s="96"/>
      <c r="G113" s="96"/>
      <c r="H113" s="96"/>
      <c r="I113" s="96"/>
      <c r="J113" s="96"/>
      <c r="K113" s="96"/>
      <c r="L113" s="96"/>
      <c r="M113" s="96"/>
      <c r="N113" s="96"/>
      <c r="O113" s="96"/>
      <c r="P113" s="96"/>
      <c r="Q113" s="96"/>
      <c r="R113" s="96"/>
      <c r="S113" s="96"/>
      <c r="T113" s="96"/>
      <c r="U113" s="96"/>
      <c r="V113" s="96"/>
      <c r="W113" s="96"/>
      <c r="X113" s="96"/>
      <c r="Y113" s="96"/>
      <c r="Z113" s="96"/>
      <c r="AA113" s="96"/>
      <c r="AB113" s="96"/>
      <c r="AC113" s="97"/>
    </row>
    <row r="114" spans="5:29">
      <c r="E114" s="96"/>
      <c r="F114" s="96"/>
      <c r="G114" s="96"/>
      <c r="H114" s="96"/>
      <c r="I114" s="96"/>
      <c r="J114" s="96"/>
      <c r="K114" s="96"/>
      <c r="L114" s="96"/>
      <c r="M114" s="96"/>
      <c r="N114" s="96"/>
      <c r="O114" s="96"/>
      <c r="P114" s="96"/>
      <c r="Q114" s="96"/>
      <c r="R114" s="96"/>
      <c r="S114" s="96"/>
      <c r="T114" s="96"/>
      <c r="U114" s="96"/>
      <c r="V114" s="96"/>
      <c r="W114" s="96"/>
      <c r="X114" s="96"/>
      <c r="Y114" s="96"/>
      <c r="Z114" s="96"/>
      <c r="AA114" s="96"/>
      <c r="AB114" s="96"/>
      <c r="AC114" s="97"/>
    </row>
    <row r="115" spans="5:29">
      <c r="E115" s="96"/>
      <c r="F115" s="96"/>
      <c r="G115" s="96"/>
      <c r="H115" s="96"/>
      <c r="I115" s="96"/>
      <c r="J115" s="96"/>
      <c r="K115" s="96"/>
      <c r="L115" s="96"/>
      <c r="M115" s="96"/>
      <c r="N115" s="96"/>
      <c r="O115" s="96"/>
      <c r="P115" s="96"/>
      <c r="Q115" s="96"/>
      <c r="R115" s="96"/>
      <c r="S115" s="96"/>
      <c r="T115" s="96"/>
      <c r="U115" s="96"/>
      <c r="V115" s="96"/>
      <c r="W115" s="96"/>
      <c r="X115" s="96"/>
      <c r="Y115" s="96"/>
      <c r="Z115" s="96"/>
      <c r="AA115" s="96"/>
      <c r="AB115" s="96"/>
      <c r="AC115" s="97"/>
    </row>
    <row r="116" spans="5:29">
      <c r="E116" s="96"/>
      <c r="F116" s="96"/>
      <c r="G116" s="96"/>
      <c r="H116" s="96"/>
      <c r="I116" s="96"/>
      <c r="J116" s="96"/>
      <c r="K116" s="96"/>
      <c r="L116" s="96"/>
      <c r="M116" s="96"/>
      <c r="N116" s="96"/>
      <c r="O116" s="96"/>
      <c r="P116" s="96"/>
      <c r="Q116" s="96"/>
      <c r="R116" s="96"/>
      <c r="S116" s="96"/>
      <c r="T116" s="96"/>
      <c r="U116" s="96"/>
      <c r="V116" s="96"/>
      <c r="W116" s="96"/>
      <c r="X116" s="96"/>
      <c r="Y116" s="96"/>
      <c r="Z116" s="96"/>
      <c r="AA116" s="96"/>
      <c r="AB116" s="96"/>
      <c r="AC116" s="97"/>
    </row>
    <row r="117" spans="5:29">
      <c r="E117" s="96"/>
      <c r="F117" s="96"/>
      <c r="G117" s="96"/>
      <c r="H117" s="96"/>
      <c r="I117" s="96"/>
      <c r="J117" s="96"/>
      <c r="K117" s="96"/>
      <c r="L117" s="96"/>
      <c r="M117" s="96"/>
      <c r="N117" s="96"/>
      <c r="O117" s="96"/>
      <c r="P117" s="96"/>
      <c r="Q117" s="96"/>
      <c r="R117" s="96"/>
      <c r="S117" s="96"/>
      <c r="T117" s="96"/>
      <c r="U117" s="96"/>
      <c r="V117" s="96"/>
      <c r="W117" s="96"/>
      <c r="X117" s="96"/>
      <c r="Y117" s="96"/>
      <c r="Z117" s="96"/>
      <c r="AA117" s="96"/>
      <c r="AB117" s="96"/>
      <c r="AC117" s="97"/>
    </row>
    <row r="118" spans="5:29">
      <c r="E118" s="96"/>
      <c r="F118" s="96"/>
      <c r="G118" s="96"/>
      <c r="H118" s="96"/>
      <c r="I118" s="96"/>
      <c r="J118" s="96"/>
      <c r="K118" s="96"/>
      <c r="L118" s="96"/>
      <c r="M118" s="96"/>
      <c r="N118" s="96"/>
      <c r="O118" s="96"/>
      <c r="P118" s="96"/>
      <c r="Q118" s="96"/>
      <c r="R118" s="96"/>
      <c r="S118" s="96"/>
      <c r="T118" s="96"/>
      <c r="U118" s="96"/>
      <c r="V118" s="96"/>
      <c r="W118" s="96"/>
      <c r="X118" s="96"/>
      <c r="Y118" s="96"/>
      <c r="Z118" s="96"/>
      <c r="AA118" s="96"/>
      <c r="AB118" s="96"/>
      <c r="AC118" s="97"/>
    </row>
    <row r="119" spans="5:29">
      <c r="E119" s="96"/>
      <c r="F119" s="96"/>
      <c r="G119" s="96"/>
      <c r="H119" s="96"/>
      <c r="I119" s="96"/>
      <c r="J119" s="96"/>
      <c r="K119" s="96"/>
      <c r="L119" s="96"/>
      <c r="M119" s="96"/>
      <c r="N119" s="96"/>
      <c r="O119" s="96"/>
      <c r="P119" s="96"/>
      <c r="Q119" s="96"/>
      <c r="R119" s="96"/>
      <c r="S119" s="96"/>
      <c r="T119" s="96"/>
      <c r="U119" s="96"/>
      <c r="V119" s="96"/>
      <c r="W119" s="96"/>
      <c r="X119" s="96"/>
      <c r="Y119" s="96"/>
      <c r="Z119" s="96"/>
      <c r="AA119" s="96"/>
      <c r="AB119" s="96"/>
      <c r="AC119" s="97"/>
    </row>
    <row r="120" spans="5:29">
      <c r="E120" s="96"/>
      <c r="F120" s="96"/>
      <c r="G120" s="96"/>
      <c r="H120" s="96"/>
      <c r="I120" s="96"/>
      <c r="J120" s="96"/>
      <c r="K120" s="96"/>
      <c r="L120" s="96"/>
      <c r="M120" s="96"/>
      <c r="N120" s="96"/>
      <c r="O120" s="96"/>
      <c r="P120" s="96"/>
      <c r="Q120" s="96"/>
      <c r="R120" s="96"/>
      <c r="S120" s="96"/>
      <c r="T120" s="96"/>
      <c r="U120" s="96"/>
      <c r="V120" s="96"/>
      <c r="W120" s="96"/>
      <c r="X120" s="96"/>
      <c r="Y120" s="96"/>
      <c r="Z120" s="96"/>
      <c r="AA120" s="96"/>
      <c r="AB120" s="96"/>
      <c r="AC120" s="97"/>
    </row>
    <row r="121" spans="5:29">
      <c r="E121" s="96"/>
      <c r="F121" s="96"/>
      <c r="G121" s="96"/>
      <c r="H121" s="96"/>
      <c r="I121" s="96"/>
      <c r="J121" s="96"/>
      <c r="K121" s="96"/>
      <c r="L121" s="96"/>
      <c r="M121" s="96"/>
      <c r="N121" s="96"/>
      <c r="O121" s="96"/>
      <c r="P121" s="96"/>
      <c r="Q121" s="96"/>
      <c r="R121" s="96"/>
      <c r="S121" s="96"/>
      <c r="T121" s="96"/>
      <c r="U121" s="96"/>
      <c r="V121" s="96"/>
      <c r="W121" s="96"/>
      <c r="X121" s="96"/>
      <c r="Y121" s="96"/>
      <c r="Z121" s="96"/>
      <c r="AA121" s="96"/>
      <c r="AB121" s="96"/>
      <c r="AC121" s="97"/>
    </row>
    <row r="122" spans="5:29">
      <c r="E122" s="96"/>
      <c r="F122" s="96"/>
      <c r="G122" s="96"/>
      <c r="H122" s="96"/>
      <c r="I122" s="96"/>
      <c r="J122" s="96"/>
      <c r="K122" s="96"/>
      <c r="L122" s="96"/>
      <c r="M122" s="96"/>
      <c r="N122" s="96"/>
      <c r="O122" s="96"/>
      <c r="P122" s="96"/>
      <c r="Q122" s="96"/>
      <c r="R122" s="96"/>
      <c r="S122" s="96"/>
      <c r="T122" s="96"/>
      <c r="U122" s="96"/>
      <c r="V122" s="96"/>
      <c r="W122" s="96"/>
      <c r="X122" s="96"/>
      <c r="Y122" s="96"/>
      <c r="Z122" s="96"/>
      <c r="AA122" s="96"/>
      <c r="AB122" s="96"/>
      <c r="AC122" s="97"/>
    </row>
    <row r="123" spans="5:29">
      <c r="E123" s="96"/>
      <c r="F123" s="96"/>
      <c r="G123" s="96"/>
      <c r="H123" s="96"/>
      <c r="I123" s="96"/>
      <c r="J123" s="96"/>
      <c r="K123" s="96"/>
      <c r="L123" s="96"/>
      <c r="M123" s="96"/>
      <c r="N123" s="96"/>
      <c r="O123" s="96"/>
      <c r="P123" s="96"/>
      <c r="Q123" s="96"/>
      <c r="R123" s="96"/>
      <c r="S123" s="96"/>
      <c r="T123" s="96"/>
      <c r="U123" s="96"/>
      <c r="V123" s="96"/>
      <c r="W123" s="96"/>
      <c r="X123" s="96"/>
      <c r="Y123" s="96"/>
      <c r="Z123" s="96"/>
      <c r="AA123" s="96"/>
      <c r="AB123" s="96"/>
      <c r="AC123" s="97"/>
    </row>
    <row r="124" spans="5:29">
      <c r="E124" s="96"/>
      <c r="F124" s="96"/>
      <c r="G124" s="96"/>
      <c r="H124" s="96"/>
      <c r="I124" s="96"/>
      <c r="J124" s="96"/>
      <c r="K124" s="96"/>
      <c r="L124" s="96"/>
      <c r="M124" s="96"/>
      <c r="N124" s="96"/>
      <c r="O124" s="96"/>
      <c r="P124" s="96"/>
      <c r="Q124" s="96"/>
      <c r="R124" s="96"/>
      <c r="S124" s="96"/>
      <c r="T124" s="96"/>
      <c r="U124" s="96"/>
      <c r="V124" s="96"/>
      <c r="W124" s="96"/>
      <c r="X124" s="96"/>
      <c r="Y124" s="96"/>
      <c r="Z124" s="96"/>
      <c r="AA124" s="96"/>
      <c r="AB124" s="96"/>
      <c r="AC124" s="97"/>
    </row>
    <row r="125" spans="5:29">
      <c r="E125" s="96"/>
      <c r="F125" s="96"/>
      <c r="G125" s="96"/>
      <c r="H125" s="96"/>
      <c r="I125" s="96"/>
      <c r="J125" s="96"/>
      <c r="K125" s="96"/>
      <c r="L125" s="96"/>
      <c r="M125" s="96"/>
      <c r="N125" s="96"/>
      <c r="O125" s="96"/>
      <c r="P125" s="96"/>
      <c r="Q125" s="96"/>
      <c r="R125" s="96"/>
      <c r="S125" s="96"/>
      <c r="T125" s="96"/>
      <c r="U125" s="96"/>
      <c r="V125" s="96"/>
      <c r="W125" s="96"/>
      <c r="X125" s="96"/>
      <c r="Y125" s="96"/>
      <c r="Z125" s="96"/>
      <c r="AA125" s="96"/>
      <c r="AB125" s="96"/>
      <c r="AC125" s="97"/>
    </row>
    <row r="126" spans="5:29">
      <c r="E126" s="96"/>
      <c r="F126" s="96"/>
      <c r="G126" s="96"/>
      <c r="H126" s="96"/>
      <c r="I126" s="96"/>
      <c r="J126" s="96"/>
      <c r="K126" s="96"/>
      <c r="L126" s="96"/>
      <c r="M126" s="96"/>
      <c r="N126" s="96"/>
      <c r="O126" s="96"/>
      <c r="P126" s="96"/>
      <c r="Q126" s="96"/>
      <c r="R126" s="96"/>
      <c r="S126" s="96"/>
      <c r="T126" s="96"/>
      <c r="U126" s="96"/>
      <c r="V126" s="96"/>
      <c r="W126" s="96"/>
      <c r="X126" s="96"/>
      <c r="Y126" s="96"/>
      <c r="Z126" s="96"/>
      <c r="AA126" s="96"/>
      <c r="AB126" s="96"/>
      <c r="AC126" s="97"/>
    </row>
    <row r="127" spans="5:29">
      <c r="E127" s="96"/>
      <c r="F127" s="96"/>
      <c r="G127" s="96"/>
      <c r="H127" s="96"/>
      <c r="I127" s="96"/>
      <c r="J127" s="96"/>
      <c r="K127" s="96"/>
      <c r="L127" s="96"/>
      <c r="M127" s="96"/>
      <c r="N127" s="96"/>
      <c r="O127" s="96"/>
      <c r="P127" s="96"/>
      <c r="Q127" s="96"/>
      <c r="R127" s="96"/>
      <c r="S127" s="96"/>
      <c r="T127" s="96"/>
      <c r="U127" s="96"/>
      <c r="V127" s="96"/>
      <c r="W127" s="96"/>
      <c r="X127" s="96"/>
      <c r="Y127" s="96"/>
      <c r="Z127" s="96"/>
      <c r="AA127" s="96"/>
      <c r="AB127" s="96"/>
      <c r="AC127" s="97"/>
    </row>
    <row r="128" spans="5:29">
      <c r="E128" s="96"/>
      <c r="F128" s="96"/>
      <c r="G128" s="96"/>
      <c r="H128" s="96"/>
      <c r="I128" s="96"/>
      <c r="J128" s="96"/>
      <c r="K128" s="96"/>
      <c r="L128" s="96"/>
      <c r="M128" s="96"/>
      <c r="N128" s="96"/>
      <c r="O128" s="96"/>
      <c r="P128" s="96"/>
      <c r="Q128" s="96"/>
      <c r="R128" s="96"/>
      <c r="S128" s="96"/>
      <c r="T128" s="96"/>
      <c r="U128" s="96"/>
      <c r="V128" s="96"/>
      <c r="W128" s="96"/>
      <c r="X128" s="96"/>
      <c r="Y128" s="96"/>
      <c r="Z128" s="96"/>
      <c r="AA128" s="96"/>
      <c r="AB128" s="96"/>
      <c r="AC128" s="97"/>
    </row>
    <row r="129" spans="5:29">
      <c r="E129" s="96"/>
      <c r="F129" s="96"/>
      <c r="G129" s="96"/>
      <c r="H129" s="96"/>
      <c r="I129" s="96"/>
      <c r="J129" s="96"/>
      <c r="K129" s="96"/>
      <c r="L129" s="96"/>
      <c r="M129" s="96"/>
      <c r="N129" s="96"/>
      <c r="O129" s="96"/>
      <c r="P129" s="96"/>
      <c r="Q129" s="96"/>
      <c r="R129" s="96"/>
      <c r="S129" s="96"/>
      <c r="T129" s="96"/>
      <c r="U129" s="96"/>
      <c r="V129" s="96"/>
      <c r="W129" s="96"/>
      <c r="X129" s="96"/>
      <c r="Y129" s="96"/>
      <c r="Z129" s="96"/>
      <c r="AA129" s="96"/>
      <c r="AB129" s="96"/>
      <c r="AC129" s="97"/>
    </row>
    <row r="130" spans="5:29">
      <c r="E130" s="96"/>
      <c r="F130" s="96"/>
      <c r="G130" s="96"/>
      <c r="H130" s="96"/>
      <c r="I130" s="96"/>
      <c r="J130" s="96"/>
      <c r="K130" s="96"/>
      <c r="L130" s="96"/>
      <c r="M130" s="96"/>
      <c r="N130" s="96"/>
      <c r="O130" s="96"/>
      <c r="P130" s="96"/>
      <c r="Q130" s="96"/>
      <c r="R130" s="96"/>
      <c r="S130" s="96"/>
      <c r="T130" s="96"/>
      <c r="U130" s="96"/>
      <c r="V130" s="96"/>
      <c r="W130" s="96"/>
      <c r="X130" s="96"/>
      <c r="Y130" s="96"/>
      <c r="Z130" s="96"/>
      <c r="AA130" s="96"/>
      <c r="AB130" s="96"/>
      <c r="AC130" s="97"/>
    </row>
    <row r="131" spans="5:29">
      <c r="E131" s="96"/>
      <c r="F131" s="96"/>
      <c r="G131" s="96"/>
      <c r="H131" s="96"/>
      <c r="I131" s="96"/>
      <c r="J131" s="96"/>
      <c r="K131" s="96"/>
      <c r="L131" s="96"/>
      <c r="M131" s="96"/>
      <c r="N131" s="96"/>
      <c r="O131" s="96"/>
      <c r="P131" s="96"/>
      <c r="Q131" s="96"/>
      <c r="R131" s="96"/>
      <c r="S131" s="96"/>
      <c r="T131" s="96"/>
      <c r="U131" s="96"/>
      <c r="V131" s="96"/>
      <c r="W131" s="96"/>
      <c r="X131" s="96"/>
      <c r="Y131" s="96"/>
      <c r="Z131" s="96"/>
      <c r="AA131" s="96"/>
      <c r="AB131" s="96"/>
      <c r="AC131" s="97"/>
    </row>
    <row r="132" spans="5:29">
      <c r="E132" s="96"/>
      <c r="F132" s="96"/>
      <c r="G132" s="96"/>
      <c r="H132" s="96"/>
      <c r="I132" s="96"/>
      <c r="J132" s="96"/>
      <c r="K132" s="96"/>
      <c r="L132" s="96"/>
      <c r="M132" s="96"/>
      <c r="N132" s="96"/>
      <c r="O132" s="96"/>
      <c r="P132" s="96"/>
      <c r="Q132" s="96"/>
      <c r="R132" s="96"/>
      <c r="S132" s="96"/>
      <c r="T132" s="96"/>
      <c r="U132" s="96"/>
      <c r="V132" s="96"/>
      <c r="W132" s="96"/>
      <c r="X132" s="96"/>
      <c r="Y132" s="96"/>
      <c r="Z132" s="96"/>
      <c r="AA132" s="96"/>
      <c r="AB132" s="96"/>
      <c r="AC132" s="97"/>
    </row>
    <row r="133" spans="5:29">
      <c r="E133" s="96"/>
      <c r="F133" s="96"/>
      <c r="G133" s="96"/>
      <c r="H133" s="96"/>
      <c r="I133" s="96"/>
      <c r="J133" s="96"/>
      <c r="K133" s="96"/>
      <c r="L133" s="96"/>
      <c r="M133" s="96"/>
      <c r="N133" s="96"/>
      <c r="O133" s="96"/>
      <c r="P133" s="96"/>
      <c r="Q133" s="96"/>
      <c r="R133" s="96"/>
      <c r="S133" s="96"/>
      <c r="T133" s="96"/>
      <c r="U133" s="96"/>
      <c r="V133" s="96"/>
      <c r="W133" s="96"/>
      <c r="X133" s="96"/>
      <c r="Y133" s="96"/>
      <c r="Z133" s="96"/>
      <c r="AA133" s="96"/>
      <c r="AB133" s="96"/>
      <c r="AC133" s="97"/>
    </row>
    <row r="134" spans="5:29">
      <c r="E134" s="96"/>
      <c r="F134" s="96"/>
      <c r="G134" s="96"/>
      <c r="H134" s="96"/>
      <c r="I134" s="96"/>
      <c r="J134" s="96"/>
      <c r="K134" s="96"/>
      <c r="L134" s="96"/>
      <c r="M134" s="96"/>
      <c r="N134" s="96"/>
      <c r="O134" s="96"/>
      <c r="P134" s="96"/>
      <c r="Q134" s="96"/>
      <c r="R134" s="96"/>
      <c r="S134" s="96"/>
      <c r="T134" s="96"/>
      <c r="U134" s="96"/>
      <c r="V134" s="96"/>
      <c r="W134" s="96"/>
      <c r="X134" s="96"/>
      <c r="Y134" s="96"/>
      <c r="Z134" s="96"/>
      <c r="AA134" s="96"/>
      <c r="AB134" s="96"/>
      <c r="AC134" s="97"/>
    </row>
    <row r="135" spans="5:29">
      <c r="E135" s="96"/>
      <c r="F135" s="96"/>
      <c r="G135" s="96"/>
      <c r="H135" s="96"/>
      <c r="I135" s="96"/>
      <c r="J135" s="96"/>
      <c r="K135" s="96"/>
      <c r="L135" s="96"/>
      <c r="M135" s="96"/>
      <c r="N135" s="96"/>
      <c r="O135" s="96"/>
      <c r="P135" s="96"/>
      <c r="Q135" s="96"/>
      <c r="R135" s="96"/>
      <c r="S135" s="96"/>
      <c r="T135" s="96"/>
      <c r="U135" s="96"/>
      <c r="V135" s="96"/>
      <c r="W135" s="96"/>
      <c r="X135" s="96"/>
      <c r="Y135" s="96"/>
      <c r="Z135" s="96"/>
      <c r="AA135" s="96"/>
      <c r="AB135" s="96"/>
      <c r="AC135" s="97"/>
    </row>
    <row r="136" spans="5:29">
      <c r="E136" s="96"/>
      <c r="F136" s="96"/>
      <c r="G136" s="96"/>
      <c r="H136" s="96"/>
      <c r="I136" s="96"/>
      <c r="J136" s="96"/>
      <c r="K136" s="96"/>
      <c r="L136" s="96"/>
      <c r="M136" s="96"/>
      <c r="N136" s="96"/>
      <c r="O136" s="96"/>
      <c r="P136" s="96"/>
      <c r="Q136" s="96"/>
      <c r="R136" s="96"/>
      <c r="S136" s="96"/>
      <c r="T136" s="96"/>
      <c r="U136" s="96"/>
      <c r="V136" s="96"/>
      <c r="W136" s="96"/>
      <c r="X136" s="96"/>
      <c r="Y136" s="96"/>
      <c r="Z136" s="96"/>
      <c r="AA136" s="96"/>
      <c r="AB136" s="96"/>
      <c r="AC136" s="97"/>
    </row>
    <row r="137" spans="5:29">
      <c r="E137" s="96"/>
      <c r="F137" s="96"/>
      <c r="G137" s="96"/>
      <c r="H137" s="96"/>
      <c r="I137" s="96"/>
      <c r="J137" s="96"/>
      <c r="K137" s="96"/>
      <c r="L137" s="96"/>
      <c r="M137" s="96"/>
      <c r="N137" s="96"/>
      <c r="O137" s="96"/>
      <c r="P137" s="96"/>
      <c r="Q137" s="96"/>
      <c r="R137" s="96"/>
      <c r="S137" s="96"/>
      <c r="T137" s="96"/>
      <c r="U137" s="96"/>
      <c r="V137" s="96"/>
      <c r="W137" s="96"/>
      <c r="X137" s="96"/>
      <c r="Y137" s="96"/>
      <c r="Z137" s="96"/>
      <c r="AA137" s="96"/>
      <c r="AB137" s="96"/>
      <c r="AC137" s="97"/>
    </row>
    <row r="138" spans="5:29">
      <c r="E138" s="96"/>
      <c r="F138" s="96"/>
      <c r="G138" s="96"/>
      <c r="H138" s="96"/>
      <c r="I138" s="96"/>
      <c r="J138" s="96"/>
      <c r="K138" s="96"/>
      <c r="L138" s="96"/>
      <c r="M138" s="96"/>
      <c r="N138" s="96"/>
      <c r="O138" s="96"/>
      <c r="P138" s="96"/>
      <c r="Q138" s="96"/>
      <c r="R138" s="96"/>
      <c r="S138" s="96"/>
      <c r="T138" s="96"/>
      <c r="U138" s="96"/>
      <c r="V138" s="96"/>
      <c r="W138" s="96"/>
      <c r="X138" s="96"/>
      <c r="Y138" s="96"/>
      <c r="Z138" s="96"/>
      <c r="AA138" s="96"/>
      <c r="AB138" s="96"/>
      <c r="AC138" s="97"/>
    </row>
    <row r="139" spans="5:29">
      <c r="E139" s="96"/>
      <c r="F139" s="96"/>
      <c r="G139" s="96"/>
      <c r="H139" s="96"/>
      <c r="I139" s="96"/>
      <c r="J139" s="96"/>
      <c r="K139" s="96"/>
      <c r="L139" s="96"/>
      <c r="M139" s="96"/>
      <c r="N139" s="96"/>
      <c r="O139" s="96"/>
      <c r="P139" s="96"/>
      <c r="Q139" s="96"/>
      <c r="R139" s="96"/>
      <c r="S139" s="96"/>
      <c r="T139" s="96"/>
      <c r="U139" s="96"/>
      <c r="V139" s="96"/>
      <c r="W139" s="96"/>
      <c r="X139" s="96"/>
      <c r="Y139" s="96"/>
      <c r="Z139" s="96"/>
      <c r="AA139" s="96"/>
      <c r="AB139" s="96"/>
      <c r="AC139" s="97"/>
    </row>
    <row r="140" spans="5:29">
      <c r="E140" s="96"/>
      <c r="F140" s="96"/>
      <c r="G140" s="96"/>
      <c r="H140" s="96"/>
      <c r="I140" s="96"/>
      <c r="J140" s="96"/>
      <c r="K140" s="96"/>
      <c r="L140" s="96"/>
      <c r="M140" s="96"/>
      <c r="N140" s="96"/>
      <c r="O140" s="96"/>
      <c r="P140" s="96"/>
      <c r="Q140" s="96"/>
      <c r="R140" s="96"/>
      <c r="S140" s="96"/>
      <c r="T140" s="96"/>
      <c r="U140" s="96"/>
      <c r="V140" s="96"/>
      <c r="W140" s="96"/>
      <c r="X140" s="96"/>
      <c r="Y140" s="96"/>
      <c r="Z140" s="96"/>
      <c r="AA140" s="96"/>
      <c r="AB140" s="96"/>
      <c r="AC140" s="97"/>
    </row>
    <row r="141" spans="5:29">
      <c r="E141" s="96"/>
      <c r="F141" s="96"/>
      <c r="G141" s="96"/>
      <c r="H141" s="96"/>
      <c r="I141" s="96"/>
      <c r="J141" s="96"/>
      <c r="K141" s="96"/>
      <c r="L141" s="96"/>
      <c r="M141" s="96"/>
      <c r="N141" s="96"/>
      <c r="O141" s="96"/>
      <c r="P141" s="96"/>
      <c r="Q141" s="96"/>
      <c r="R141" s="96"/>
      <c r="S141" s="96"/>
      <c r="T141" s="96"/>
      <c r="U141" s="96"/>
      <c r="V141" s="96"/>
      <c r="W141" s="96"/>
      <c r="X141" s="96"/>
      <c r="Y141" s="96"/>
      <c r="Z141" s="96"/>
      <c r="AA141" s="96"/>
      <c r="AB141" s="96"/>
      <c r="AC141" s="97"/>
    </row>
    <row r="142" spans="5:29">
      <c r="E142" s="96"/>
      <c r="F142" s="96"/>
      <c r="G142" s="96"/>
      <c r="H142" s="96"/>
      <c r="I142" s="96"/>
      <c r="J142" s="96"/>
      <c r="K142" s="96"/>
      <c r="L142" s="96"/>
      <c r="M142" s="96"/>
      <c r="N142" s="96"/>
      <c r="O142" s="96"/>
      <c r="P142" s="96"/>
      <c r="Q142" s="96"/>
      <c r="R142" s="96"/>
      <c r="S142" s="96"/>
      <c r="T142" s="96"/>
      <c r="U142" s="96"/>
      <c r="V142" s="96"/>
      <c r="W142" s="96"/>
      <c r="X142" s="96"/>
      <c r="Y142" s="96"/>
      <c r="Z142" s="96"/>
      <c r="AA142" s="96"/>
      <c r="AB142" s="96"/>
      <c r="AC142" s="97"/>
    </row>
    <row r="143" spans="5:29">
      <c r="E143" s="96"/>
      <c r="F143" s="96"/>
      <c r="G143" s="96"/>
      <c r="H143" s="96"/>
      <c r="I143" s="96"/>
      <c r="J143" s="96"/>
      <c r="K143" s="96"/>
      <c r="L143" s="96"/>
      <c r="M143" s="96"/>
      <c r="N143" s="96"/>
      <c r="O143" s="96"/>
      <c r="P143" s="96"/>
      <c r="Q143" s="96"/>
      <c r="R143" s="96"/>
      <c r="S143" s="96"/>
      <c r="T143" s="96"/>
      <c r="U143" s="96"/>
      <c r="V143" s="96"/>
      <c r="W143" s="96"/>
      <c r="X143" s="96"/>
      <c r="Y143" s="96"/>
      <c r="Z143" s="96"/>
      <c r="AA143" s="96"/>
      <c r="AB143" s="96"/>
      <c r="AC143" s="97"/>
    </row>
    <row r="144" spans="5:29">
      <c r="E144" s="96"/>
      <c r="F144" s="96"/>
      <c r="G144" s="96"/>
      <c r="H144" s="96"/>
      <c r="I144" s="96"/>
      <c r="J144" s="96"/>
      <c r="K144" s="96"/>
      <c r="L144" s="96"/>
      <c r="M144" s="96"/>
      <c r="N144" s="96"/>
      <c r="O144" s="96"/>
      <c r="P144" s="96"/>
      <c r="Q144" s="96"/>
      <c r="R144" s="96"/>
      <c r="S144" s="96"/>
      <c r="T144" s="96"/>
      <c r="U144" s="96"/>
      <c r="V144" s="96"/>
      <c r="W144" s="96"/>
      <c r="X144" s="96"/>
      <c r="Y144" s="96"/>
      <c r="Z144" s="96"/>
      <c r="AA144" s="96"/>
      <c r="AB144" s="96"/>
      <c r="AC144" s="97"/>
    </row>
    <row r="145" spans="5:29">
      <c r="E145" s="96"/>
      <c r="F145" s="96"/>
      <c r="G145" s="96"/>
      <c r="H145" s="96"/>
      <c r="I145" s="96"/>
      <c r="J145" s="96"/>
      <c r="K145" s="96"/>
      <c r="L145" s="96"/>
      <c r="M145" s="96"/>
      <c r="N145" s="96"/>
      <c r="O145" s="96"/>
      <c r="P145" s="96"/>
      <c r="Q145" s="96"/>
      <c r="R145" s="96"/>
      <c r="S145" s="96"/>
      <c r="T145" s="96"/>
      <c r="U145" s="96"/>
      <c r="V145" s="96"/>
      <c r="W145" s="96"/>
      <c r="X145" s="96"/>
      <c r="Y145" s="96"/>
      <c r="Z145" s="96"/>
      <c r="AA145" s="96"/>
      <c r="AB145" s="96"/>
      <c r="AC145" s="97"/>
    </row>
    <row r="146" spans="5:29">
      <c r="E146" s="96"/>
      <c r="F146" s="96"/>
      <c r="G146" s="96"/>
      <c r="H146" s="96"/>
      <c r="I146" s="96"/>
      <c r="J146" s="96"/>
      <c r="K146" s="96"/>
      <c r="L146" s="96"/>
      <c r="M146" s="96"/>
      <c r="N146" s="96"/>
      <c r="O146" s="96"/>
      <c r="P146" s="96"/>
      <c r="Q146" s="96"/>
      <c r="R146" s="96"/>
      <c r="S146" s="96"/>
      <c r="T146" s="96"/>
      <c r="U146" s="96"/>
      <c r="V146" s="96"/>
      <c r="W146" s="96"/>
      <c r="X146" s="96"/>
      <c r="Y146" s="96"/>
      <c r="Z146" s="96"/>
      <c r="AA146" s="96"/>
      <c r="AB146" s="96"/>
      <c r="AC146" s="97"/>
    </row>
  </sheetData>
  <autoFilter ref="A3:AD19">
    <filterColumn colId="1" showButton="0"/>
    <sortState ref="A5:AD19">
      <sortCondition descending="1" ref="AD3:AD19"/>
    </sortState>
  </autoFilter>
  <sortState ref="A5:A31">
    <sortCondition ref="A5:A31"/>
  </sortState>
  <mergeCells count="10">
    <mergeCell ref="AD2:AD3"/>
    <mergeCell ref="A1:AC1"/>
    <mergeCell ref="A2:A3"/>
    <mergeCell ref="B2:C3"/>
    <mergeCell ref="D2:D3"/>
    <mergeCell ref="E2:I2"/>
    <mergeCell ref="O2:S2"/>
    <mergeCell ref="T2:X2"/>
    <mergeCell ref="Y2:AC2"/>
    <mergeCell ref="J2:N2"/>
  </mergeCells>
  <pageMargins left="0.31496062992125984" right="0.11811023622047245" top="0.12797619047619047" bottom="4.4642857142857144E-2" header="0.31496062992125984" footer="0.31496062992125984"/>
  <pageSetup paperSize="9" scale="55" fitToHeight="3" orientation="landscape" r:id="rId1"/>
  <legacy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AI6"/>
  <sheetViews>
    <sheetView view="pageBreakPreview" zoomScale="70" zoomScaleNormal="100" zoomScaleSheetLayoutView="70" workbookViewId="0">
      <selection activeCell="E2" sqref="E2:I2"/>
    </sheetView>
  </sheetViews>
  <sheetFormatPr defaultRowHeight="15"/>
  <cols>
    <col min="1" max="1" width="6.28515625" style="10" customWidth="1"/>
    <col min="2" max="2" width="21.7109375" style="10" bestFit="1" customWidth="1"/>
    <col min="3" max="3" width="12.7109375" style="10" customWidth="1"/>
    <col min="4" max="4" width="14.5703125" style="10" customWidth="1"/>
    <col min="5" max="7" width="12.85546875" style="27" customWidth="1"/>
    <col min="8" max="8" width="7.85546875" style="27" customWidth="1"/>
    <col min="9" max="14" width="10.140625" style="27" customWidth="1"/>
    <col min="15" max="18" width="8.85546875" style="27" customWidth="1"/>
    <col min="19" max="19" width="7.5703125" style="27" customWidth="1"/>
    <col min="20" max="23" width="8.85546875" style="27" customWidth="1"/>
    <col min="24" max="24" width="7.5703125" style="27" customWidth="1"/>
    <col min="25" max="34" width="8.85546875" style="27" customWidth="1"/>
    <col min="35" max="16384" width="9.140625" style="10"/>
  </cols>
  <sheetData>
    <row r="1" spans="1:35" ht="21">
      <c r="A1" s="221" t="s">
        <v>154</v>
      </c>
      <c r="B1" s="221"/>
      <c r="C1" s="221"/>
      <c r="D1" s="221"/>
      <c r="E1" s="221"/>
      <c r="F1" s="221"/>
      <c r="G1" s="221"/>
      <c r="H1" s="221"/>
      <c r="I1" s="221"/>
      <c r="J1" s="221"/>
      <c r="K1" s="221"/>
      <c r="L1" s="221"/>
      <c r="M1" s="221"/>
      <c r="N1" s="221"/>
      <c r="O1" s="221"/>
      <c r="P1" s="221"/>
      <c r="Q1" s="221"/>
      <c r="R1" s="221"/>
      <c r="S1" s="221"/>
      <c r="T1" s="221"/>
      <c r="U1" s="221"/>
      <c r="V1" s="221"/>
      <c r="W1" s="221"/>
      <c r="X1" s="221"/>
      <c r="Y1" s="221"/>
      <c r="Z1" s="221"/>
      <c r="AA1" s="221"/>
      <c r="AB1" s="221"/>
      <c r="AC1" s="221"/>
      <c r="AD1" s="221"/>
      <c r="AE1" s="221"/>
      <c r="AF1" s="221"/>
      <c r="AG1" s="221"/>
      <c r="AH1" s="221"/>
      <c r="AI1" s="221"/>
    </row>
    <row r="2" spans="1:35" ht="81.75" customHeight="1">
      <c r="A2" s="223" t="s">
        <v>1</v>
      </c>
      <c r="B2" s="223" t="s">
        <v>2</v>
      </c>
      <c r="C2" s="223" t="s">
        <v>23</v>
      </c>
      <c r="D2" s="223" t="s">
        <v>101</v>
      </c>
      <c r="E2" s="236" t="s">
        <v>230</v>
      </c>
      <c r="F2" s="237"/>
      <c r="G2" s="237"/>
      <c r="H2" s="237"/>
      <c r="I2" s="238"/>
      <c r="J2" s="235" t="s">
        <v>341</v>
      </c>
      <c r="K2" s="235"/>
      <c r="L2" s="235"/>
      <c r="M2" s="235"/>
      <c r="N2" s="235"/>
      <c r="O2" s="235" t="s">
        <v>305</v>
      </c>
      <c r="P2" s="235"/>
      <c r="Q2" s="235"/>
      <c r="R2" s="235"/>
      <c r="S2" s="235"/>
      <c r="T2" s="235" t="s">
        <v>149</v>
      </c>
      <c r="U2" s="235"/>
      <c r="V2" s="235"/>
      <c r="W2" s="235"/>
      <c r="X2" s="235"/>
      <c r="Y2" s="235" t="s">
        <v>161</v>
      </c>
      <c r="Z2" s="235"/>
      <c r="AA2" s="235"/>
      <c r="AB2" s="235"/>
      <c r="AC2" s="235"/>
      <c r="AD2" s="235" t="s">
        <v>351</v>
      </c>
      <c r="AE2" s="235"/>
      <c r="AF2" s="235"/>
      <c r="AG2" s="235"/>
      <c r="AH2" s="235"/>
      <c r="AI2" s="200" t="s">
        <v>334</v>
      </c>
    </row>
    <row r="3" spans="1:35" s="16" customFormat="1" ht="75">
      <c r="A3" s="223"/>
      <c r="B3" s="223"/>
      <c r="C3" s="223"/>
      <c r="D3" s="223"/>
      <c r="E3" s="49" t="s">
        <v>203</v>
      </c>
      <c r="F3" s="49" t="s">
        <v>204</v>
      </c>
      <c r="G3" s="49" t="s">
        <v>205</v>
      </c>
      <c r="H3" s="50" t="s">
        <v>142</v>
      </c>
      <c r="I3" s="67" t="s">
        <v>216</v>
      </c>
      <c r="J3" s="49" t="s">
        <v>203</v>
      </c>
      <c r="K3" s="49" t="s">
        <v>204</v>
      </c>
      <c r="L3" s="49" t="s">
        <v>205</v>
      </c>
      <c r="M3" s="50" t="s">
        <v>142</v>
      </c>
      <c r="N3" s="67" t="s">
        <v>216</v>
      </c>
      <c r="O3" s="49" t="s">
        <v>203</v>
      </c>
      <c r="P3" s="49" t="s">
        <v>204</v>
      </c>
      <c r="Q3" s="49" t="s">
        <v>205</v>
      </c>
      <c r="R3" s="50" t="s">
        <v>142</v>
      </c>
      <c r="S3" s="67" t="s">
        <v>216</v>
      </c>
      <c r="T3" s="49" t="s">
        <v>203</v>
      </c>
      <c r="U3" s="49" t="s">
        <v>204</v>
      </c>
      <c r="V3" s="49" t="s">
        <v>205</v>
      </c>
      <c r="W3" s="50" t="s">
        <v>142</v>
      </c>
      <c r="X3" s="67" t="s">
        <v>216</v>
      </c>
      <c r="Y3" s="49" t="s">
        <v>203</v>
      </c>
      <c r="Z3" s="49" t="s">
        <v>204</v>
      </c>
      <c r="AA3" s="49" t="s">
        <v>205</v>
      </c>
      <c r="AB3" s="50" t="s">
        <v>142</v>
      </c>
      <c r="AC3" s="67" t="s">
        <v>216</v>
      </c>
      <c r="AD3" s="49" t="s">
        <v>203</v>
      </c>
      <c r="AE3" s="49" t="s">
        <v>204</v>
      </c>
      <c r="AF3" s="49" t="s">
        <v>205</v>
      </c>
      <c r="AG3" s="50" t="s">
        <v>142</v>
      </c>
      <c r="AH3" s="67" t="s">
        <v>216</v>
      </c>
      <c r="AI3" s="200"/>
    </row>
    <row r="4" spans="1:35">
      <c r="A4" s="1">
        <v>1</v>
      </c>
      <c r="B4" s="20" t="s">
        <v>146</v>
      </c>
      <c r="C4" s="14" t="s">
        <v>22</v>
      </c>
      <c r="D4" s="14" t="s">
        <v>100</v>
      </c>
      <c r="E4" s="26">
        <v>1</v>
      </c>
      <c r="F4" s="26">
        <v>1</v>
      </c>
      <c r="G4" s="26">
        <v>0.5</v>
      </c>
      <c r="H4" s="3">
        <f>200*(E4+1-F4)*G4/E4</f>
        <v>100</v>
      </c>
      <c r="I4" s="26">
        <f>ROUNDUP(H4,0)</f>
        <v>100</v>
      </c>
      <c r="J4" s="26">
        <v>1</v>
      </c>
      <c r="K4" s="26">
        <v>1</v>
      </c>
      <c r="L4" s="26">
        <v>0.5</v>
      </c>
      <c r="M4" s="3">
        <f>200*(J4+1-K4)*L4/J4</f>
        <v>100</v>
      </c>
      <c r="N4" s="26">
        <f>ROUNDUP(M4,0)</f>
        <v>100</v>
      </c>
      <c r="O4" s="13">
        <v>2</v>
      </c>
      <c r="P4" s="13">
        <v>1</v>
      </c>
      <c r="Q4" s="13">
        <v>0.5</v>
      </c>
      <c r="R4" s="13">
        <f>200*(O4+1-P4)*Q4/O4</f>
        <v>100</v>
      </c>
      <c r="S4" s="47">
        <f>ROUNDUP(R4,0)</f>
        <v>100</v>
      </c>
      <c r="T4" s="13">
        <v>2</v>
      </c>
      <c r="U4" s="13">
        <v>2</v>
      </c>
      <c r="V4" s="13">
        <v>0.25</v>
      </c>
      <c r="W4" s="13">
        <f>200*(T4+1-U4)*V4/T4</f>
        <v>25</v>
      </c>
      <c r="X4" s="47">
        <f>ROUNDUP(W4,0)</f>
        <v>25</v>
      </c>
      <c r="Y4" s="26">
        <v>2</v>
      </c>
      <c r="Z4" s="26">
        <v>1</v>
      </c>
      <c r="AA4" s="13">
        <v>0.25</v>
      </c>
      <c r="AB4" s="13">
        <f>200*(Y4+1-Z4)*AA4/Y4</f>
        <v>50</v>
      </c>
      <c r="AC4" s="47">
        <f>ROUNDUP(AB4,0)</f>
        <v>50</v>
      </c>
      <c r="AD4" s="26">
        <v>2</v>
      </c>
      <c r="AE4" s="26">
        <v>1</v>
      </c>
      <c r="AF4" s="26">
        <v>0.5</v>
      </c>
      <c r="AG4" s="13">
        <f>200*(AD4+1-AE4)*AF4/AD4</f>
        <v>100</v>
      </c>
      <c r="AH4" s="47">
        <f>ROUNDUP(AG4,0)</f>
        <v>100</v>
      </c>
      <c r="AI4" s="39">
        <f>LARGE(CHOOSE({1,2,3,4}, M4,S4,X4,AC4,AH4),1)+LARGE(CHOOSE({1,2,3,4}, N4,S4,X4,AC4,AH4),2)+H4</f>
        <v>300</v>
      </c>
    </row>
    <row r="5" spans="1:35">
      <c r="A5" s="25">
        <v>2</v>
      </c>
      <c r="B5" s="20" t="s">
        <v>26</v>
      </c>
      <c r="C5" s="20" t="s">
        <v>21</v>
      </c>
      <c r="D5" s="20" t="s">
        <v>89</v>
      </c>
      <c r="E5" s="13">
        <v>1</v>
      </c>
      <c r="F5" s="13" t="s">
        <v>51</v>
      </c>
      <c r="G5" s="13">
        <v>0.5</v>
      </c>
      <c r="H5" s="3">
        <v>0</v>
      </c>
      <c r="I5" s="26">
        <f>ROUNDUP(H5,0)</f>
        <v>0</v>
      </c>
      <c r="J5" s="26">
        <v>1</v>
      </c>
      <c r="K5" s="26" t="s">
        <v>51</v>
      </c>
      <c r="L5" s="26">
        <v>0.5</v>
      </c>
      <c r="M5" s="26">
        <v>0</v>
      </c>
      <c r="N5" s="26">
        <v>0</v>
      </c>
      <c r="O5" s="13">
        <v>2</v>
      </c>
      <c r="P5" s="13">
        <v>2</v>
      </c>
      <c r="Q5" s="13">
        <v>0.5</v>
      </c>
      <c r="R5" s="13">
        <f>200*(O5+1-P5)*Q5/O5</f>
        <v>50</v>
      </c>
      <c r="S5" s="47">
        <f>ROUNDUP(R5,0)</f>
        <v>50</v>
      </c>
      <c r="T5" s="13">
        <v>2</v>
      </c>
      <c r="U5" s="13">
        <v>1</v>
      </c>
      <c r="V5" s="13">
        <v>0.25</v>
      </c>
      <c r="W5" s="13">
        <f>200*(T5+1-U5)*V5/T5</f>
        <v>50</v>
      </c>
      <c r="X5" s="47">
        <f>ROUNDUP(W5,0)</f>
        <v>50</v>
      </c>
      <c r="Y5" s="13">
        <v>2</v>
      </c>
      <c r="Z5" s="26">
        <v>2</v>
      </c>
      <c r="AA5" s="13">
        <v>0.25</v>
      </c>
      <c r="AB5" s="13">
        <f>200*(Y5+1-Z5)*AA5/Y5</f>
        <v>25</v>
      </c>
      <c r="AC5" s="47">
        <f>ROUNDUP(AB5,0)</f>
        <v>25</v>
      </c>
      <c r="AD5" s="26">
        <v>2</v>
      </c>
      <c r="AE5" s="26">
        <v>2</v>
      </c>
      <c r="AF5" s="26">
        <v>0.5</v>
      </c>
      <c r="AG5" s="13">
        <f t="shared" ref="AG5" si="0">200*(AD5+1-AE5)*AF5/AD5</f>
        <v>50</v>
      </c>
      <c r="AH5" s="47">
        <f>ROUNDUP(AG5,0)</f>
        <v>50</v>
      </c>
      <c r="AI5" s="39">
        <f>LARGE(CHOOSE({1,2,3,4}, M5,S5,X5,AC5,AH5),1)+LARGE(CHOOSE({1,2,3,4}, N5,S5,X5,AC5,AH5),2)+H5</f>
        <v>100</v>
      </c>
    </row>
    <row r="6" spans="1:35">
      <c r="S6" s="58"/>
      <c r="T6" s="58"/>
      <c r="U6" s="58"/>
      <c r="V6" s="58"/>
      <c r="W6" s="58"/>
      <c r="X6" s="58"/>
      <c r="AG6" s="13"/>
    </row>
  </sheetData>
  <autoFilter ref="A3:AI6">
    <sortState ref="A5:AO6">
      <sortCondition descending="1" ref="AI3:AI6"/>
    </sortState>
  </autoFilter>
  <mergeCells count="12">
    <mergeCell ref="AI2:AI3"/>
    <mergeCell ref="A1:AI1"/>
    <mergeCell ref="O2:S2"/>
    <mergeCell ref="E2:I2"/>
    <mergeCell ref="T2:X2"/>
    <mergeCell ref="Y2:AC2"/>
    <mergeCell ref="D2:D3"/>
    <mergeCell ref="C2:C3"/>
    <mergeCell ref="B2:B3"/>
    <mergeCell ref="A2:A3"/>
    <mergeCell ref="J2:N2"/>
    <mergeCell ref="AD2:AH2"/>
  </mergeCells>
  <pageMargins left="0.7" right="0.7" top="0.75" bottom="0.75" header="0.3" footer="0.3"/>
  <pageSetup paperSize="9" scale="70" orientation="landscape" r:id="rId1"/>
  <legacy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Y6"/>
  <sheetViews>
    <sheetView view="pageBreakPreview" zoomScaleNormal="100" zoomScaleSheetLayoutView="100" workbookViewId="0">
      <selection activeCell="U12" sqref="U12"/>
    </sheetView>
  </sheetViews>
  <sheetFormatPr defaultColWidth="16.140625" defaultRowHeight="15"/>
  <cols>
    <col min="1" max="1" width="16.140625" style="17"/>
    <col min="2" max="2" width="16.140625" style="73"/>
    <col min="3" max="3" width="16.140625" style="17"/>
    <col min="4" max="7" width="6.5703125" style="17" customWidth="1"/>
    <col min="8" max="8" width="8" style="17" customWidth="1"/>
    <col min="9" max="9" width="6.5703125" style="17" customWidth="1"/>
    <col min="10" max="10" width="10.85546875" style="27" customWidth="1"/>
    <col min="11" max="11" width="9.42578125" style="27" customWidth="1"/>
    <col min="12" max="12" width="13.7109375" style="27" customWidth="1"/>
    <col min="13" max="13" width="10" style="27" customWidth="1"/>
    <col min="14" max="14" width="9.28515625" style="27" customWidth="1"/>
    <col min="15" max="16" width="9" style="27" customWidth="1"/>
    <col min="17" max="17" width="13" style="27" customWidth="1"/>
    <col min="18" max="18" width="9.85546875" style="27" customWidth="1"/>
    <col min="19" max="19" width="10.42578125" style="27" customWidth="1"/>
    <col min="20" max="20" width="7.42578125" style="27" customWidth="1"/>
    <col min="21" max="21" width="8.28515625" style="27" customWidth="1"/>
    <col min="22" max="22" width="13.5703125" style="27" customWidth="1"/>
    <col min="23" max="23" width="11.28515625" style="27" customWidth="1"/>
    <col min="24" max="24" width="11.5703125" style="27" customWidth="1"/>
    <col min="25" max="16384" width="16.140625" style="17"/>
  </cols>
  <sheetData>
    <row r="1" spans="1:25" ht="21">
      <c r="A1" s="239" t="s">
        <v>348</v>
      </c>
      <c r="B1" s="186"/>
      <c r="C1" s="186"/>
      <c r="D1" s="186"/>
      <c r="E1" s="186"/>
      <c r="F1" s="186"/>
      <c r="G1" s="186"/>
      <c r="H1" s="186"/>
      <c r="I1" s="186"/>
      <c r="J1" s="186"/>
      <c r="K1" s="186"/>
      <c r="L1" s="186"/>
      <c r="M1" s="186"/>
      <c r="N1" s="186"/>
      <c r="O1" s="186"/>
      <c r="P1" s="186"/>
      <c r="Q1" s="186"/>
      <c r="R1" s="186"/>
      <c r="S1" s="186"/>
      <c r="T1" s="186"/>
      <c r="U1" s="186"/>
      <c r="V1" s="186"/>
      <c r="W1" s="186"/>
      <c r="X1" s="186"/>
      <c r="Y1" s="186"/>
    </row>
    <row r="2" spans="1:25" ht="120" customHeight="1">
      <c r="A2" s="240" t="s">
        <v>1</v>
      </c>
      <c r="B2" s="240" t="s">
        <v>2</v>
      </c>
      <c r="C2" s="240" t="s">
        <v>23</v>
      </c>
      <c r="D2" s="242" t="s">
        <v>101</v>
      </c>
      <c r="E2" s="187" t="s">
        <v>370</v>
      </c>
      <c r="F2" s="187"/>
      <c r="G2" s="187"/>
      <c r="H2" s="187"/>
      <c r="I2" s="187"/>
      <c r="J2" s="187" t="s">
        <v>342</v>
      </c>
      <c r="K2" s="187"/>
      <c r="L2" s="187"/>
      <c r="M2" s="187"/>
      <c r="N2" s="187"/>
      <c r="O2" s="244" t="s">
        <v>343</v>
      </c>
      <c r="P2" s="244"/>
      <c r="Q2" s="244"/>
      <c r="R2" s="244"/>
      <c r="S2" s="244"/>
      <c r="T2" s="212" t="s">
        <v>359</v>
      </c>
      <c r="U2" s="212"/>
      <c r="V2" s="212"/>
      <c r="W2" s="212"/>
      <c r="X2" s="212"/>
      <c r="Y2" s="245" t="s">
        <v>18</v>
      </c>
    </row>
    <row r="3" spans="1:25" ht="90">
      <c r="A3" s="241"/>
      <c r="B3" s="241"/>
      <c r="C3" s="241"/>
      <c r="D3" s="243"/>
      <c r="E3" s="49" t="s">
        <v>203</v>
      </c>
      <c r="F3" s="49" t="s">
        <v>204</v>
      </c>
      <c r="G3" s="49" t="s">
        <v>205</v>
      </c>
      <c r="H3" s="50" t="s">
        <v>142</v>
      </c>
      <c r="I3" s="67" t="s">
        <v>216</v>
      </c>
      <c r="J3" s="49" t="s">
        <v>203</v>
      </c>
      <c r="K3" s="49" t="s">
        <v>204</v>
      </c>
      <c r="L3" s="49" t="s">
        <v>205</v>
      </c>
      <c r="M3" s="50" t="s">
        <v>142</v>
      </c>
      <c r="N3" s="67" t="s">
        <v>216</v>
      </c>
      <c r="O3" s="49" t="s">
        <v>203</v>
      </c>
      <c r="P3" s="49" t="s">
        <v>204</v>
      </c>
      <c r="Q3" s="49" t="s">
        <v>205</v>
      </c>
      <c r="R3" s="50" t="s">
        <v>142</v>
      </c>
      <c r="S3" s="67" t="s">
        <v>216</v>
      </c>
      <c r="T3" s="49" t="s">
        <v>203</v>
      </c>
      <c r="U3" s="49" t="s">
        <v>204</v>
      </c>
      <c r="V3" s="49" t="s">
        <v>205</v>
      </c>
      <c r="W3" s="50" t="s">
        <v>142</v>
      </c>
      <c r="X3" s="67" t="s">
        <v>216</v>
      </c>
      <c r="Y3" s="246"/>
    </row>
    <row r="4" spans="1:25">
      <c r="A4" s="4">
        <v>1</v>
      </c>
      <c r="B4" s="75" t="s">
        <v>344</v>
      </c>
      <c r="C4" s="4" t="s">
        <v>345</v>
      </c>
      <c r="D4" s="4" t="s">
        <v>89</v>
      </c>
      <c r="E4" s="26">
        <v>1</v>
      </c>
      <c r="F4" s="173">
        <v>1</v>
      </c>
      <c r="G4" s="26">
        <v>1</v>
      </c>
      <c r="H4" s="120">
        <v>200</v>
      </c>
      <c r="I4" s="47">
        <f>ROUNDUP(H4,0)</f>
        <v>200</v>
      </c>
      <c r="J4" s="26">
        <v>3</v>
      </c>
      <c r="K4" s="26">
        <v>1</v>
      </c>
      <c r="L4" s="26">
        <v>0.5</v>
      </c>
      <c r="M4" s="120">
        <f>200*(J4+1-K4)*L4/J4</f>
        <v>100</v>
      </c>
      <c r="N4" s="47">
        <f>ROUNDUP(M4,0)</f>
        <v>100</v>
      </c>
      <c r="O4" s="26">
        <v>3</v>
      </c>
      <c r="P4" s="26">
        <v>1</v>
      </c>
      <c r="Q4" s="26">
        <v>0.5</v>
      </c>
      <c r="R4" s="120">
        <f>200*(O4+1-P4)*Q4/O4</f>
        <v>100</v>
      </c>
      <c r="S4" s="47">
        <f>ROUNDUP(R4,0)</f>
        <v>100</v>
      </c>
      <c r="T4" s="26">
        <v>2</v>
      </c>
      <c r="U4" s="125">
        <v>1</v>
      </c>
      <c r="V4" s="26">
        <v>1</v>
      </c>
      <c r="W4" s="121">
        <f>200*(T4+1-U4)*V4/T4</f>
        <v>200</v>
      </c>
      <c r="X4" s="47">
        <f>ROUNDUP(W4,0)</f>
        <v>200</v>
      </c>
      <c r="Y4" s="39">
        <f>LARGE(CHOOSE({1,2,3}, N4,S4,X4),1)+LARGE(CHOOSE({1,2,3}, N4,S4,X4),2)+I4</f>
        <v>500</v>
      </c>
    </row>
    <row r="5" spans="1:25">
      <c r="A5" s="12">
        <v>2</v>
      </c>
      <c r="B5" s="76" t="s">
        <v>346</v>
      </c>
      <c r="C5" s="4" t="s">
        <v>347</v>
      </c>
      <c r="D5" s="4" t="s">
        <v>86</v>
      </c>
      <c r="E5" s="26">
        <v>1</v>
      </c>
      <c r="F5" s="26">
        <v>1</v>
      </c>
      <c r="G5" s="26">
        <v>1</v>
      </c>
      <c r="H5" s="120">
        <f>200*(E5+1-F5)*G5/E5</f>
        <v>200</v>
      </c>
      <c r="I5" s="47">
        <f>ROUNDUP(H5,0)</f>
        <v>200</v>
      </c>
      <c r="J5" s="26">
        <v>3</v>
      </c>
      <c r="K5" s="26">
        <v>3</v>
      </c>
      <c r="L5" s="26">
        <v>0.5</v>
      </c>
      <c r="M5" s="120">
        <f>200*(J5+1-K5)*L5/J5</f>
        <v>33.333333333333336</v>
      </c>
      <c r="N5" s="47">
        <f>ROUNDUP(M5,0)</f>
        <v>34</v>
      </c>
      <c r="O5" s="26">
        <v>3</v>
      </c>
      <c r="P5" s="26">
        <v>3</v>
      </c>
      <c r="Q5" s="26">
        <v>0.5</v>
      </c>
      <c r="R5" s="120">
        <f>200*(O5+1-P5)*Q5/O5</f>
        <v>33.333333333333336</v>
      </c>
      <c r="S5" s="47">
        <f>ROUNDUP(R5,0)</f>
        <v>34</v>
      </c>
      <c r="T5" s="26">
        <v>2</v>
      </c>
      <c r="U5" s="26">
        <v>2</v>
      </c>
      <c r="V5" s="26">
        <v>1</v>
      </c>
      <c r="W5" s="121">
        <f>200*(T5+1-U5)*V5/T5</f>
        <v>100</v>
      </c>
      <c r="X5" s="47">
        <f>ROUNDUP(W5,0)</f>
        <v>100</v>
      </c>
      <c r="Y5" s="39">
        <f>LARGE(CHOOSE({1,2,3}, N5,S5,X5),1)+LARGE(CHOOSE({1,2,3}, N5,S5,X5),2)+I5</f>
        <v>334</v>
      </c>
    </row>
    <row r="6" spans="1:25">
      <c r="A6" s="4">
        <v>3</v>
      </c>
      <c r="B6" s="74" t="s">
        <v>48</v>
      </c>
      <c r="C6" s="4" t="s">
        <v>81</v>
      </c>
      <c r="D6" s="4" t="s">
        <v>86</v>
      </c>
      <c r="E6" s="26">
        <v>1</v>
      </c>
      <c r="F6" s="12" t="s">
        <v>51</v>
      </c>
      <c r="G6" s="26">
        <v>1</v>
      </c>
      <c r="H6" s="120">
        <v>0</v>
      </c>
      <c r="I6" s="47">
        <f>ROUNDUP(H6,0)</f>
        <v>0</v>
      </c>
      <c r="J6" s="26">
        <v>3</v>
      </c>
      <c r="K6" s="12">
        <v>2</v>
      </c>
      <c r="L6" s="26">
        <v>0.5</v>
      </c>
      <c r="M6" s="120">
        <f>200*(J6+1-K6)*L6/J6</f>
        <v>66.666666666666671</v>
      </c>
      <c r="N6" s="47">
        <f>ROUNDUP(M6,0)</f>
        <v>67</v>
      </c>
      <c r="O6" s="26">
        <v>3</v>
      </c>
      <c r="P6" s="12">
        <v>2</v>
      </c>
      <c r="Q6" s="26">
        <v>0.5</v>
      </c>
      <c r="R6" s="120">
        <f>200*(O6+1-P6)*Q6/O6</f>
        <v>66.666666666666671</v>
      </c>
      <c r="S6" s="47">
        <f>ROUNDUP(R6,0)</f>
        <v>67</v>
      </c>
      <c r="T6" s="26">
        <v>2</v>
      </c>
      <c r="U6" s="12">
        <v>1</v>
      </c>
      <c r="V6" s="26">
        <v>1</v>
      </c>
      <c r="W6" s="121">
        <f>200*(T6+1-U6)*V6/T6</f>
        <v>200</v>
      </c>
      <c r="X6" s="47">
        <f>ROUNDUP(W6,0)</f>
        <v>200</v>
      </c>
      <c r="Y6" s="39">
        <f>LARGE(CHOOSE({1,2,3}, N6,S6,X6),1)+LARGE(CHOOSE({1,2,3}, N6,S6,X6),2)+I6</f>
        <v>267</v>
      </c>
    </row>
  </sheetData>
  <autoFilter ref="A3:Y3">
    <sortState ref="A5:Y6">
      <sortCondition descending="1" ref="Y3"/>
    </sortState>
  </autoFilter>
  <mergeCells count="10">
    <mergeCell ref="T2:X2"/>
    <mergeCell ref="A1:Y1"/>
    <mergeCell ref="A2:A3"/>
    <mergeCell ref="B2:B3"/>
    <mergeCell ref="C2:C3"/>
    <mergeCell ref="D2:D3"/>
    <mergeCell ref="J2:N2"/>
    <mergeCell ref="O2:S2"/>
    <mergeCell ref="Y2:Y3"/>
    <mergeCell ref="E2:I2"/>
  </mergeCells>
  <pageMargins left="0.7" right="0.7" top="0.75" bottom="0.75" header="0.3" footer="0.3"/>
  <pageSetup paperSize="9" orientation="portrait" r:id="rId1"/>
  <legacy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AN1048576"/>
  <sheetViews>
    <sheetView view="pageBreakPreview" zoomScale="70" zoomScaleNormal="100" zoomScaleSheetLayoutView="70" workbookViewId="0">
      <selection activeCell="G11" sqref="G11"/>
    </sheetView>
  </sheetViews>
  <sheetFormatPr defaultRowHeight="15"/>
  <cols>
    <col min="1" max="1" width="6.28515625" style="10" customWidth="1"/>
    <col min="2" max="2" width="21.7109375" style="10" bestFit="1" customWidth="1"/>
    <col min="3" max="3" width="12.7109375" style="10" customWidth="1"/>
    <col min="4" max="4" width="11.42578125" style="10" customWidth="1"/>
    <col min="5" max="5" width="12.85546875" style="27" customWidth="1"/>
    <col min="6" max="6" width="10.140625" style="27" customWidth="1"/>
    <col min="7" max="7" width="12.85546875" style="27" customWidth="1"/>
    <col min="8" max="8" width="9.7109375" style="27" customWidth="1"/>
    <col min="9" max="14" width="10.7109375" style="27" customWidth="1"/>
    <col min="15" max="15" width="12.85546875" style="27" customWidth="1"/>
    <col min="16" max="16" width="8.42578125" style="27" customWidth="1"/>
    <col min="17" max="17" width="12.85546875" style="27" customWidth="1"/>
    <col min="18" max="19" width="10.140625" style="27" customWidth="1"/>
    <col min="20" max="20" width="12.85546875" style="27" customWidth="1"/>
    <col min="21" max="21" width="9" style="27" customWidth="1"/>
    <col min="22" max="23" width="12.85546875" style="27" customWidth="1"/>
    <col min="24" max="24" width="12.140625" style="27" customWidth="1"/>
    <col min="25" max="27" width="8.85546875" style="27" customWidth="1"/>
    <col min="28" max="28" width="10.42578125" style="27" customWidth="1"/>
    <col min="29" max="32" width="8.85546875" style="27" customWidth="1"/>
    <col min="33" max="33" width="10.28515625" style="27" customWidth="1"/>
    <col min="34" max="39" width="8.85546875" style="27" customWidth="1"/>
    <col min="40" max="40" width="9.140625" style="15"/>
    <col min="41" max="16384" width="9.140625" style="10"/>
  </cols>
  <sheetData>
    <row r="1" spans="1:40" ht="21">
      <c r="A1" s="221" t="s">
        <v>153</v>
      </c>
      <c r="B1" s="221"/>
      <c r="C1" s="221"/>
      <c r="D1" s="221"/>
      <c r="E1" s="221"/>
      <c r="F1" s="221"/>
      <c r="G1" s="221"/>
      <c r="H1" s="221"/>
      <c r="I1" s="221"/>
      <c r="J1" s="221"/>
      <c r="K1" s="221"/>
      <c r="L1" s="221"/>
      <c r="M1" s="221"/>
      <c r="N1" s="221"/>
      <c r="O1" s="221"/>
      <c r="P1" s="221"/>
      <c r="Q1" s="221"/>
      <c r="R1" s="221"/>
      <c r="S1" s="221"/>
      <c r="T1" s="221"/>
      <c r="U1" s="221"/>
      <c r="V1" s="221"/>
      <c r="W1" s="221"/>
      <c r="X1" s="221"/>
      <c r="Y1" s="221"/>
      <c r="Z1" s="221"/>
      <c r="AA1" s="221"/>
      <c r="AB1" s="221"/>
      <c r="AC1" s="221"/>
      <c r="AD1" s="221"/>
      <c r="AE1" s="221"/>
      <c r="AF1" s="221"/>
      <c r="AG1" s="221"/>
      <c r="AH1" s="221"/>
      <c r="AI1" s="124"/>
      <c r="AJ1" s="124"/>
      <c r="AK1" s="124"/>
      <c r="AL1" s="124"/>
      <c r="AM1" s="124"/>
    </row>
    <row r="2" spans="1:40" s="16" customFormat="1" ht="165" customHeight="1">
      <c r="A2" s="248" t="s">
        <v>1</v>
      </c>
      <c r="B2" s="248" t="s">
        <v>2</v>
      </c>
      <c r="C2" s="248" t="s">
        <v>23</v>
      </c>
      <c r="D2" s="248" t="s">
        <v>101</v>
      </c>
      <c r="E2" s="187" t="s">
        <v>230</v>
      </c>
      <c r="F2" s="187"/>
      <c r="G2" s="187"/>
      <c r="H2" s="187"/>
      <c r="I2" s="187"/>
      <c r="J2" s="247" t="s">
        <v>335</v>
      </c>
      <c r="K2" s="247"/>
      <c r="L2" s="247"/>
      <c r="M2" s="247"/>
      <c r="N2" s="247"/>
      <c r="O2" s="247" t="s">
        <v>305</v>
      </c>
      <c r="P2" s="247"/>
      <c r="Q2" s="247"/>
      <c r="R2" s="247"/>
      <c r="S2" s="247"/>
      <c r="T2" s="187" t="s">
        <v>210</v>
      </c>
      <c r="U2" s="187"/>
      <c r="V2" s="187"/>
      <c r="W2" s="187"/>
      <c r="X2" s="187"/>
      <c r="Y2" s="187" t="s">
        <v>161</v>
      </c>
      <c r="Z2" s="187"/>
      <c r="AA2" s="187"/>
      <c r="AB2" s="187"/>
      <c r="AC2" s="187"/>
      <c r="AD2" s="187" t="s">
        <v>349</v>
      </c>
      <c r="AE2" s="187"/>
      <c r="AF2" s="187"/>
      <c r="AG2" s="187"/>
      <c r="AH2" s="187"/>
      <c r="AI2" s="212" t="s">
        <v>359</v>
      </c>
      <c r="AJ2" s="212"/>
      <c r="AK2" s="212"/>
      <c r="AL2" s="212"/>
      <c r="AM2" s="212"/>
      <c r="AN2" s="249" t="s">
        <v>350</v>
      </c>
    </row>
    <row r="3" spans="1:40" s="16" customFormat="1" ht="75">
      <c r="A3" s="248"/>
      <c r="B3" s="248"/>
      <c r="C3" s="248"/>
      <c r="D3" s="248"/>
      <c r="E3" s="49" t="s">
        <v>203</v>
      </c>
      <c r="F3" s="49" t="s">
        <v>204</v>
      </c>
      <c r="G3" s="49" t="s">
        <v>205</v>
      </c>
      <c r="H3" s="50" t="s">
        <v>142</v>
      </c>
      <c r="I3" s="67" t="s">
        <v>216</v>
      </c>
      <c r="J3" s="49" t="s">
        <v>203</v>
      </c>
      <c r="K3" s="49" t="s">
        <v>204</v>
      </c>
      <c r="L3" s="49" t="s">
        <v>205</v>
      </c>
      <c r="M3" s="50" t="s">
        <v>142</v>
      </c>
      <c r="N3" s="67" t="s">
        <v>216</v>
      </c>
      <c r="O3" s="49" t="s">
        <v>203</v>
      </c>
      <c r="P3" s="49" t="s">
        <v>204</v>
      </c>
      <c r="Q3" s="49" t="s">
        <v>205</v>
      </c>
      <c r="R3" s="50" t="s">
        <v>142</v>
      </c>
      <c r="S3" s="67" t="s">
        <v>216</v>
      </c>
      <c r="T3" s="49" t="s">
        <v>203</v>
      </c>
      <c r="U3" s="49" t="s">
        <v>204</v>
      </c>
      <c r="V3" s="49" t="s">
        <v>205</v>
      </c>
      <c r="W3" s="50" t="s">
        <v>142</v>
      </c>
      <c r="X3" s="67" t="s">
        <v>216</v>
      </c>
      <c r="Y3" s="49" t="s">
        <v>203</v>
      </c>
      <c r="Z3" s="49" t="s">
        <v>204</v>
      </c>
      <c r="AA3" s="49" t="s">
        <v>205</v>
      </c>
      <c r="AB3" s="50" t="s">
        <v>142</v>
      </c>
      <c r="AC3" s="67" t="s">
        <v>216</v>
      </c>
      <c r="AD3" s="49" t="s">
        <v>203</v>
      </c>
      <c r="AE3" s="49" t="s">
        <v>204</v>
      </c>
      <c r="AF3" s="49" t="s">
        <v>205</v>
      </c>
      <c r="AG3" s="50" t="s">
        <v>142</v>
      </c>
      <c r="AH3" s="67" t="s">
        <v>216</v>
      </c>
      <c r="AI3" s="49" t="s">
        <v>203</v>
      </c>
      <c r="AJ3" s="49" t="s">
        <v>204</v>
      </c>
      <c r="AK3" s="49" t="s">
        <v>205</v>
      </c>
      <c r="AL3" s="50" t="s">
        <v>142</v>
      </c>
      <c r="AM3" s="67" t="s">
        <v>216</v>
      </c>
      <c r="AN3" s="250"/>
    </row>
    <row r="4" spans="1:40" s="16" customFormat="1" ht="31.5" customHeight="1">
      <c r="A4" s="12">
        <v>1</v>
      </c>
      <c r="B4" s="11" t="s">
        <v>235</v>
      </c>
      <c r="C4" s="4" t="s">
        <v>8</v>
      </c>
      <c r="D4" s="4" t="s">
        <v>86</v>
      </c>
      <c r="E4" s="12">
        <v>5</v>
      </c>
      <c r="F4" s="12">
        <v>1</v>
      </c>
      <c r="G4" s="12">
        <v>0.5</v>
      </c>
      <c r="H4" s="13">
        <f>200*(E4+1-F4)*G4/E4</f>
        <v>100</v>
      </c>
      <c r="I4" s="63">
        <f t="shared" ref="I4:I12" si="0">ROUNDUP(H4,0)</f>
        <v>100</v>
      </c>
      <c r="J4" s="57">
        <v>7</v>
      </c>
      <c r="K4" s="57">
        <v>1</v>
      </c>
      <c r="L4" s="13">
        <v>0.5</v>
      </c>
      <c r="M4" s="120">
        <f>200*(J4+1-K4)*L4/J4</f>
        <v>100</v>
      </c>
      <c r="N4" s="63">
        <f t="shared" ref="N4:N12" si="1">ROUNDUP(M4,0)</f>
        <v>100</v>
      </c>
      <c r="O4" s="62">
        <v>6</v>
      </c>
      <c r="P4" s="62">
        <v>1</v>
      </c>
      <c r="Q4" s="62">
        <v>0.5</v>
      </c>
      <c r="R4" s="13">
        <f>200*(O4+1-P4)*Q4/O4</f>
        <v>100</v>
      </c>
      <c r="S4" s="57">
        <f t="shared" ref="S4:S12" si="2">ROUNDUP(R4,0)</f>
        <v>100</v>
      </c>
      <c r="T4" s="62">
        <v>3</v>
      </c>
      <c r="U4" s="62">
        <v>1</v>
      </c>
      <c r="V4" s="62">
        <v>0.25</v>
      </c>
      <c r="W4" s="13">
        <f>200*(T4+1-U4)*V4/T4</f>
        <v>50</v>
      </c>
      <c r="X4" s="63">
        <f t="shared" ref="X4:X12" si="3">ROUNDUP(W4,0)</f>
        <v>50</v>
      </c>
      <c r="Y4" s="13">
        <v>5</v>
      </c>
      <c r="Z4" s="26">
        <v>1</v>
      </c>
      <c r="AA4" s="13">
        <v>0.25</v>
      </c>
      <c r="AB4" s="13">
        <f>200*(Y4+1-Z4)*AA4/Y4</f>
        <v>50</v>
      </c>
      <c r="AC4" s="63">
        <f t="shared" ref="AC4:AC12" si="4">ROUNDUP(AB4,0)</f>
        <v>50</v>
      </c>
      <c r="AD4" s="13">
        <v>6</v>
      </c>
      <c r="AE4" s="13">
        <v>2</v>
      </c>
      <c r="AF4" s="13">
        <v>0.5</v>
      </c>
      <c r="AG4" s="13">
        <f t="shared" ref="AG4:AG9" si="5">200*(AD4+1-AE4)*AF4/AD4</f>
        <v>83.333333333333329</v>
      </c>
      <c r="AH4" s="63">
        <f t="shared" ref="AH4:AH12" si="6">ROUNDUP(AG4,0)</f>
        <v>84</v>
      </c>
      <c r="AI4" s="13">
        <v>6</v>
      </c>
      <c r="AJ4" s="13">
        <v>1</v>
      </c>
      <c r="AK4" s="13">
        <v>1</v>
      </c>
      <c r="AL4" s="13">
        <f>200*(AI4+1-AJ4)*AK4/AI4</f>
        <v>200</v>
      </c>
      <c r="AM4" s="63">
        <f t="shared" ref="AM4:AM12" si="7">ROUNDUP(AL4,0)</f>
        <v>200</v>
      </c>
      <c r="AN4" s="39">
        <f>LARGE(CHOOSE({1,2,3,4,5,6}, N4,S4,X4,AC4,AH4,AM4),1)+LARGE(CHOOSE({1,2,3,4,5,6}, N4,S4,X4,AC4,AH4,AM4),2)+I4</f>
        <v>400</v>
      </c>
    </row>
    <row r="5" spans="1:40" s="16" customFormat="1" ht="31.5" customHeight="1">
      <c r="A5" s="12">
        <v>2</v>
      </c>
      <c r="B5" s="11" t="s">
        <v>166</v>
      </c>
      <c r="C5" s="4" t="s">
        <v>19</v>
      </c>
      <c r="D5" s="4" t="s">
        <v>100</v>
      </c>
      <c r="E5" s="12">
        <v>5</v>
      </c>
      <c r="F5" s="12" t="s">
        <v>51</v>
      </c>
      <c r="G5" s="12">
        <v>0.5</v>
      </c>
      <c r="H5" s="13">
        <v>0</v>
      </c>
      <c r="I5" s="63">
        <f t="shared" si="0"/>
        <v>0</v>
      </c>
      <c r="J5" s="57">
        <v>7</v>
      </c>
      <c r="K5" s="57">
        <v>2</v>
      </c>
      <c r="L5" s="13">
        <v>0.5</v>
      </c>
      <c r="M5" s="120">
        <f>200*(J5+1-K5)*L5/J5</f>
        <v>85.714285714285708</v>
      </c>
      <c r="N5" s="63">
        <f t="shared" si="1"/>
        <v>86</v>
      </c>
      <c r="O5" s="62">
        <v>6</v>
      </c>
      <c r="P5" s="62">
        <v>2</v>
      </c>
      <c r="Q5" s="62">
        <v>0.5</v>
      </c>
      <c r="R5" s="13">
        <f>200*(O5+1-P5)*Q5/O5</f>
        <v>83.333333333333329</v>
      </c>
      <c r="S5" s="57">
        <f t="shared" si="2"/>
        <v>84</v>
      </c>
      <c r="T5" s="62">
        <v>3</v>
      </c>
      <c r="U5" s="62" t="s">
        <v>51</v>
      </c>
      <c r="V5" s="62">
        <v>0.25</v>
      </c>
      <c r="W5" s="13">
        <v>0</v>
      </c>
      <c r="X5" s="63">
        <f t="shared" si="3"/>
        <v>0</v>
      </c>
      <c r="Y5" s="13">
        <v>5</v>
      </c>
      <c r="Z5" s="26">
        <v>2</v>
      </c>
      <c r="AA5" s="13">
        <v>0.25</v>
      </c>
      <c r="AB5" s="13">
        <f>200*(Y5+1-Z5)*AA5/Y5</f>
        <v>40</v>
      </c>
      <c r="AC5" s="63">
        <f t="shared" si="4"/>
        <v>40</v>
      </c>
      <c r="AD5" s="13">
        <v>6</v>
      </c>
      <c r="AE5" s="13">
        <v>1</v>
      </c>
      <c r="AF5" s="13">
        <v>0.5</v>
      </c>
      <c r="AG5" s="13">
        <f t="shared" si="5"/>
        <v>100</v>
      </c>
      <c r="AH5" s="63">
        <f t="shared" si="6"/>
        <v>100</v>
      </c>
      <c r="AI5" s="13">
        <v>6</v>
      </c>
      <c r="AJ5" s="57">
        <v>2</v>
      </c>
      <c r="AK5" s="13">
        <v>1</v>
      </c>
      <c r="AL5" s="13">
        <f>200*(AI5+1-AJ5)*AK5/AI5</f>
        <v>166.66666666666666</v>
      </c>
      <c r="AM5" s="63">
        <f t="shared" si="7"/>
        <v>167</v>
      </c>
      <c r="AN5" s="39">
        <f>LARGE(CHOOSE({1,2,3,4,5,6}, N5,S5,X5,AC5,AH5,AM5),1)+LARGE(CHOOSE({1,2,3,4,5,6}, N5,S5,X5,AC5,AH5,AM5),2)+I5</f>
        <v>267</v>
      </c>
    </row>
    <row r="6" spans="1:40" s="16" customFormat="1" ht="31.5" customHeight="1">
      <c r="A6" s="12">
        <v>3</v>
      </c>
      <c r="B6" s="64" t="s">
        <v>214</v>
      </c>
      <c r="C6" s="23" t="s">
        <v>215</v>
      </c>
      <c r="D6" s="65" t="s">
        <v>86</v>
      </c>
      <c r="E6" s="12">
        <v>5</v>
      </c>
      <c r="F6" s="12">
        <v>3</v>
      </c>
      <c r="G6" s="12">
        <v>0.5</v>
      </c>
      <c r="H6" s="13">
        <f>200*(E6+1-F6)*G6/E6</f>
        <v>60</v>
      </c>
      <c r="I6" s="63">
        <f t="shared" si="0"/>
        <v>60</v>
      </c>
      <c r="J6" s="57">
        <v>7</v>
      </c>
      <c r="K6" s="57">
        <v>3</v>
      </c>
      <c r="L6" s="13">
        <v>0.5</v>
      </c>
      <c r="M6" s="120">
        <f>200*(J6+1-K6)*L6/J6</f>
        <v>71.428571428571431</v>
      </c>
      <c r="N6" s="63">
        <f t="shared" si="1"/>
        <v>72</v>
      </c>
      <c r="O6" s="62">
        <v>6</v>
      </c>
      <c r="P6" s="26">
        <v>3</v>
      </c>
      <c r="Q6" s="62">
        <v>0.5</v>
      </c>
      <c r="R6" s="13">
        <f>200*(O6+1-P6)*Q6/O6</f>
        <v>66.666666666666671</v>
      </c>
      <c r="S6" s="57">
        <f t="shared" si="2"/>
        <v>67</v>
      </c>
      <c r="T6" s="62">
        <v>3</v>
      </c>
      <c r="U6" s="62" t="s">
        <v>51</v>
      </c>
      <c r="V6" s="62">
        <v>0.25</v>
      </c>
      <c r="W6" s="13">
        <v>0</v>
      </c>
      <c r="X6" s="63">
        <f t="shared" si="3"/>
        <v>0</v>
      </c>
      <c r="Y6" s="13">
        <v>5</v>
      </c>
      <c r="Z6" s="26" t="s">
        <v>51</v>
      </c>
      <c r="AA6" s="13">
        <v>0.25</v>
      </c>
      <c r="AB6" s="26">
        <v>0</v>
      </c>
      <c r="AC6" s="63">
        <f t="shared" si="4"/>
        <v>0</v>
      </c>
      <c r="AD6" s="13">
        <v>6</v>
      </c>
      <c r="AE6" s="13">
        <v>3</v>
      </c>
      <c r="AF6" s="13">
        <v>0.5</v>
      </c>
      <c r="AG6" s="13">
        <f t="shared" si="5"/>
        <v>66.666666666666671</v>
      </c>
      <c r="AH6" s="63">
        <f t="shared" si="6"/>
        <v>67</v>
      </c>
      <c r="AI6" s="13">
        <v>6</v>
      </c>
      <c r="AJ6" s="57">
        <v>3</v>
      </c>
      <c r="AK6" s="13">
        <v>1</v>
      </c>
      <c r="AL6" s="13">
        <f>200*(AI6+1-AJ6)*AK6/AI6</f>
        <v>133.33333333333334</v>
      </c>
      <c r="AM6" s="63">
        <f t="shared" si="7"/>
        <v>134</v>
      </c>
      <c r="AN6" s="39">
        <f>LARGE(CHOOSE({1,2,3,4,5,6}, N6,S6,X6,AC6,AH6,AM6),1)+LARGE(CHOOSE({1,2,3,4,5,6}, N6,S6,X6,AC6,AH6,AM6),2)+I6</f>
        <v>266</v>
      </c>
    </row>
    <row r="7" spans="1:40" s="16" customFormat="1" ht="31.5" customHeight="1">
      <c r="A7" s="12">
        <v>4</v>
      </c>
      <c r="B7" s="11" t="s">
        <v>57</v>
      </c>
      <c r="C7" s="4" t="s">
        <v>84</v>
      </c>
      <c r="D7" s="4" t="s">
        <v>89</v>
      </c>
      <c r="E7" s="12">
        <v>5</v>
      </c>
      <c r="F7" s="12">
        <v>2</v>
      </c>
      <c r="G7" s="12">
        <v>0.5</v>
      </c>
      <c r="H7" s="13">
        <f>200*(E7+1-F7)*G7/E7</f>
        <v>80</v>
      </c>
      <c r="I7" s="63">
        <f t="shared" si="0"/>
        <v>80</v>
      </c>
      <c r="J7" s="57">
        <v>7</v>
      </c>
      <c r="K7" s="57">
        <v>6</v>
      </c>
      <c r="L7" s="13">
        <v>0.5</v>
      </c>
      <c r="M7" s="120">
        <f>200*(J7+1-K7)*L7/J7</f>
        <v>28.571428571428573</v>
      </c>
      <c r="N7" s="63">
        <f t="shared" si="1"/>
        <v>29</v>
      </c>
      <c r="O7" s="62">
        <v>6</v>
      </c>
      <c r="P7" s="12">
        <v>4</v>
      </c>
      <c r="Q7" s="62">
        <v>0.5</v>
      </c>
      <c r="R7" s="13">
        <f>200*(O7+1-P7)*Q7/O7</f>
        <v>50</v>
      </c>
      <c r="S7" s="57">
        <f t="shared" si="2"/>
        <v>50</v>
      </c>
      <c r="T7" s="12">
        <v>3</v>
      </c>
      <c r="U7" s="12">
        <v>2</v>
      </c>
      <c r="V7" s="62">
        <v>0.25</v>
      </c>
      <c r="W7" s="13">
        <f>200*(T7+1-U7)*V7/T7</f>
        <v>33.333333333333336</v>
      </c>
      <c r="X7" s="63">
        <f t="shared" si="3"/>
        <v>34</v>
      </c>
      <c r="Y7" s="13">
        <v>5</v>
      </c>
      <c r="Z7" s="26">
        <v>3</v>
      </c>
      <c r="AA7" s="13">
        <v>0.25</v>
      </c>
      <c r="AB7" s="13">
        <f>200*(Y7+1-Z7)*AA7/Y7</f>
        <v>30</v>
      </c>
      <c r="AC7" s="63">
        <f t="shared" si="4"/>
        <v>30</v>
      </c>
      <c r="AD7" s="13">
        <v>6</v>
      </c>
      <c r="AE7" s="13">
        <v>5</v>
      </c>
      <c r="AF7" s="13">
        <v>0.5</v>
      </c>
      <c r="AG7" s="13">
        <f t="shared" si="5"/>
        <v>33.333333333333336</v>
      </c>
      <c r="AH7" s="63">
        <f t="shared" si="6"/>
        <v>34</v>
      </c>
      <c r="AI7" s="13">
        <v>6</v>
      </c>
      <c r="AJ7" s="57">
        <v>4</v>
      </c>
      <c r="AK7" s="13">
        <v>1</v>
      </c>
      <c r="AL7" s="13">
        <f>200*(AI7+1-AJ7)*AK7/AI7</f>
        <v>100</v>
      </c>
      <c r="AM7" s="63">
        <f t="shared" si="7"/>
        <v>100</v>
      </c>
      <c r="AN7" s="39">
        <f>LARGE(CHOOSE({1,2,3,4,5,6}, N7,S7,X7,AC7,AH7,AM7),1)+LARGE(CHOOSE({1,2,3,4,5,6}, N7,S7,X7,AC7,AH7,AM7),2)+I7</f>
        <v>230</v>
      </c>
    </row>
    <row r="8" spans="1:40" s="16" customFormat="1" ht="31.5" customHeight="1">
      <c r="A8" s="12">
        <v>5</v>
      </c>
      <c r="B8" s="11" t="s">
        <v>134</v>
      </c>
      <c r="C8" s="4" t="s">
        <v>135</v>
      </c>
      <c r="D8" s="4" t="s">
        <v>86</v>
      </c>
      <c r="E8" s="12">
        <v>5</v>
      </c>
      <c r="F8" s="12">
        <v>4</v>
      </c>
      <c r="G8" s="12">
        <v>0.5</v>
      </c>
      <c r="H8" s="13">
        <f>200*(E8+1-F8)*G8/E8</f>
        <v>40</v>
      </c>
      <c r="I8" s="63">
        <f t="shared" si="0"/>
        <v>40</v>
      </c>
      <c r="J8" s="57">
        <v>7</v>
      </c>
      <c r="K8" s="57">
        <v>4</v>
      </c>
      <c r="L8" s="13">
        <v>0.5</v>
      </c>
      <c r="M8" s="120">
        <f>200*(J8+1-K8)*L8/J8</f>
        <v>57.142857142857146</v>
      </c>
      <c r="N8" s="63">
        <f t="shared" si="1"/>
        <v>58</v>
      </c>
      <c r="O8" s="62">
        <v>6</v>
      </c>
      <c r="P8" s="62" t="s">
        <v>51</v>
      </c>
      <c r="Q8" s="62">
        <v>0.5</v>
      </c>
      <c r="R8" s="13">
        <v>0</v>
      </c>
      <c r="S8" s="57">
        <f t="shared" si="2"/>
        <v>0</v>
      </c>
      <c r="T8" s="62">
        <v>3</v>
      </c>
      <c r="U8" s="62" t="s">
        <v>51</v>
      </c>
      <c r="V8" s="62">
        <v>0.25</v>
      </c>
      <c r="W8" s="13">
        <v>0</v>
      </c>
      <c r="X8" s="63">
        <f t="shared" si="3"/>
        <v>0</v>
      </c>
      <c r="Y8" s="13">
        <v>5</v>
      </c>
      <c r="Z8" s="26">
        <v>5</v>
      </c>
      <c r="AA8" s="13">
        <v>0.25</v>
      </c>
      <c r="AB8" s="13">
        <f>200*(Y8+1-Z8)*AA8/Y8</f>
        <v>10</v>
      </c>
      <c r="AC8" s="63">
        <f t="shared" si="4"/>
        <v>10</v>
      </c>
      <c r="AD8" s="13">
        <v>6</v>
      </c>
      <c r="AE8" s="13">
        <v>4</v>
      </c>
      <c r="AF8" s="13">
        <v>0.5</v>
      </c>
      <c r="AG8" s="13">
        <f t="shared" si="5"/>
        <v>50</v>
      </c>
      <c r="AH8" s="63">
        <f t="shared" si="6"/>
        <v>50</v>
      </c>
      <c r="AI8" s="13">
        <v>6</v>
      </c>
      <c r="AJ8" s="57" t="s">
        <v>51</v>
      </c>
      <c r="AK8" s="13">
        <v>1</v>
      </c>
      <c r="AL8" s="13">
        <v>0</v>
      </c>
      <c r="AM8" s="63">
        <f t="shared" si="7"/>
        <v>0</v>
      </c>
      <c r="AN8" s="39">
        <f>LARGE(CHOOSE({1,2,3,4,5,6}, N8,S8,X8,AC8,AH8,AM8),1)+LARGE(CHOOSE({1,2,3,4,5,6}, N8,S8,X8,AC8,AH8,AM8),2)+I8</f>
        <v>148</v>
      </c>
    </row>
    <row r="9" spans="1:40" s="16" customFormat="1" ht="31.5" customHeight="1">
      <c r="A9" s="12">
        <v>6</v>
      </c>
      <c r="B9" s="64" t="s">
        <v>212</v>
      </c>
      <c r="C9" s="23" t="s">
        <v>12</v>
      </c>
      <c r="D9" s="65" t="s">
        <v>99</v>
      </c>
      <c r="E9" s="12">
        <v>5</v>
      </c>
      <c r="F9" s="12" t="s">
        <v>51</v>
      </c>
      <c r="G9" s="12">
        <v>0.5</v>
      </c>
      <c r="H9" s="13">
        <v>0</v>
      </c>
      <c r="I9" s="63">
        <f t="shared" si="0"/>
        <v>0</v>
      </c>
      <c r="J9" s="57">
        <v>7</v>
      </c>
      <c r="K9" s="57" t="s">
        <v>51</v>
      </c>
      <c r="L9" s="13">
        <v>0.5</v>
      </c>
      <c r="M9" s="121">
        <v>0</v>
      </c>
      <c r="N9" s="63">
        <f t="shared" si="1"/>
        <v>0</v>
      </c>
      <c r="O9" s="62">
        <v>6</v>
      </c>
      <c r="P9" s="26" t="s">
        <v>51</v>
      </c>
      <c r="Q9" s="62">
        <v>0.5</v>
      </c>
      <c r="R9" s="13">
        <v>0</v>
      </c>
      <c r="S9" s="57">
        <f t="shared" si="2"/>
        <v>0</v>
      </c>
      <c r="T9" s="62">
        <v>3</v>
      </c>
      <c r="U9" s="62" t="s">
        <v>51</v>
      </c>
      <c r="V9" s="62">
        <v>0.25</v>
      </c>
      <c r="W9" s="13">
        <v>0</v>
      </c>
      <c r="X9" s="63">
        <f t="shared" si="3"/>
        <v>0</v>
      </c>
      <c r="Y9" s="13">
        <v>5</v>
      </c>
      <c r="Z9" s="26" t="s">
        <v>51</v>
      </c>
      <c r="AA9" s="13">
        <v>0.25</v>
      </c>
      <c r="AB9" s="26">
        <v>0</v>
      </c>
      <c r="AC9" s="63">
        <f t="shared" si="4"/>
        <v>0</v>
      </c>
      <c r="AD9" s="13">
        <v>6</v>
      </c>
      <c r="AE9" s="13">
        <v>6</v>
      </c>
      <c r="AF9" s="13">
        <v>0.5</v>
      </c>
      <c r="AG9" s="13">
        <f t="shared" si="5"/>
        <v>16.666666666666668</v>
      </c>
      <c r="AH9" s="63">
        <f t="shared" si="6"/>
        <v>17</v>
      </c>
      <c r="AI9" s="13">
        <v>6</v>
      </c>
      <c r="AJ9" s="57">
        <v>5</v>
      </c>
      <c r="AK9" s="13">
        <v>1</v>
      </c>
      <c r="AL9" s="13">
        <f>200*(AI9+1-AJ9)*AK9/AI9</f>
        <v>66.666666666666671</v>
      </c>
      <c r="AM9" s="63">
        <f t="shared" si="7"/>
        <v>67</v>
      </c>
      <c r="AN9" s="39">
        <f>LARGE(CHOOSE({1,2,3,4,5,6}, N9,S9,X9,AC9,AH9,AM9),1)+LARGE(CHOOSE({1,2,3,4,5,6}, N9,S9,X9,AC9,AH9,AM9),2)+I9</f>
        <v>84</v>
      </c>
    </row>
    <row r="10" spans="1:40" s="16" customFormat="1" ht="29.25" customHeight="1">
      <c r="A10" s="12">
        <v>7</v>
      </c>
      <c r="B10" s="11" t="s">
        <v>152</v>
      </c>
      <c r="C10" s="4" t="s">
        <v>10</v>
      </c>
      <c r="D10" s="4" t="s">
        <v>99</v>
      </c>
      <c r="E10" s="12">
        <v>5</v>
      </c>
      <c r="F10" s="12">
        <v>5</v>
      </c>
      <c r="G10" s="12">
        <v>0.5</v>
      </c>
      <c r="H10" s="13">
        <f>200*(E10+1-F10)*G10/E10</f>
        <v>20</v>
      </c>
      <c r="I10" s="63">
        <f t="shared" si="0"/>
        <v>20</v>
      </c>
      <c r="J10" s="57">
        <v>7</v>
      </c>
      <c r="K10" s="57">
        <v>5</v>
      </c>
      <c r="L10" s="13">
        <v>0.5</v>
      </c>
      <c r="M10" s="120">
        <f>200*(J10+1-K10)*L10/J10</f>
        <v>42.857142857142854</v>
      </c>
      <c r="N10" s="63">
        <f t="shared" si="1"/>
        <v>43</v>
      </c>
      <c r="O10" s="62">
        <v>6</v>
      </c>
      <c r="P10" s="62">
        <v>5</v>
      </c>
      <c r="Q10" s="62">
        <v>0.5</v>
      </c>
      <c r="R10" s="13">
        <f>200*(O10+1-P10)*Q10/O10</f>
        <v>33.333333333333336</v>
      </c>
      <c r="S10" s="57">
        <f t="shared" si="2"/>
        <v>34</v>
      </c>
      <c r="T10" s="62">
        <v>3</v>
      </c>
      <c r="U10" s="62">
        <v>3</v>
      </c>
      <c r="V10" s="62">
        <v>0.25</v>
      </c>
      <c r="W10" s="13">
        <f>200*(T10+1-U10)*V10/T10</f>
        <v>16.666666666666668</v>
      </c>
      <c r="X10" s="63">
        <f t="shared" si="3"/>
        <v>17</v>
      </c>
      <c r="Y10" s="13">
        <v>5</v>
      </c>
      <c r="Z10" s="26">
        <v>4</v>
      </c>
      <c r="AA10" s="13">
        <v>0.25</v>
      </c>
      <c r="AB10" s="13">
        <f>200*(Y10+1-Z10)*AA10/Y10</f>
        <v>20</v>
      </c>
      <c r="AC10" s="63">
        <f t="shared" si="4"/>
        <v>20</v>
      </c>
      <c r="AD10" s="13">
        <v>6</v>
      </c>
      <c r="AE10" s="13" t="s">
        <v>51</v>
      </c>
      <c r="AF10" s="13">
        <v>0.5</v>
      </c>
      <c r="AG10" s="13">
        <v>0</v>
      </c>
      <c r="AH10" s="63">
        <f t="shared" si="6"/>
        <v>0</v>
      </c>
      <c r="AI10" s="13">
        <v>6</v>
      </c>
      <c r="AJ10" s="57">
        <v>6</v>
      </c>
      <c r="AK10" s="13">
        <v>1</v>
      </c>
      <c r="AL10" s="13">
        <f>200*(AI10+1-AJ10)*AK10/AI10</f>
        <v>33.333333333333336</v>
      </c>
      <c r="AM10" s="63">
        <f t="shared" si="7"/>
        <v>34</v>
      </c>
      <c r="AN10" s="39">
        <f>LARGE(CHOOSE({1,2,3,4,5,6}, N10,S10,X10,AC10,AH10,AM10),1)+LARGE(CHOOSE({1,2,3,4,5,6}, N10,S10,X10,AC10,AH10,AM10),2)+I10</f>
        <v>97</v>
      </c>
    </row>
    <row r="11" spans="1:40" s="16" customFormat="1" ht="29.25" customHeight="1">
      <c r="A11" s="12">
        <v>8</v>
      </c>
      <c r="B11" s="23" t="s">
        <v>325</v>
      </c>
      <c r="C11" s="23" t="s">
        <v>131</v>
      </c>
      <c r="D11" s="23" t="s">
        <v>86</v>
      </c>
      <c r="E11" s="26">
        <v>5</v>
      </c>
      <c r="F11" s="26" t="s">
        <v>51</v>
      </c>
      <c r="G11" s="12">
        <v>0.5</v>
      </c>
      <c r="H11" s="26">
        <v>0</v>
      </c>
      <c r="I11" s="63">
        <f t="shared" si="0"/>
        <v>0</v>
      </c>
      <c r="J11" s="57">
        <v>7</v>
      </c>
      <c r="K11" s="57">
        <v>7</v>
      </c>
      <c r="L11" s="13">
        <v>0.5</v>
      </c>
      <c r="M11" s="120">
        <f>200*(J11+1-K11)*L11/J11</f>
        <v>14.285714285714286</v>
      </c>
      <c r="N11" s="63">
        <f t="shared" si="1"/>
        <v>15</v>
      </c>
      <c r="O11" s="26">
        <v>6</v>
      </c>
      <c r="P11" s="26">
        <v>6</v>
      </c>
      <c r="Q11" s="62">
        <v>0.5</v>
      </c>
      <c r="R11" s="13">
        <f>200*(O11+1-P11)*Q11/O11</f>
        <v>16.666666666666668</v>
      </c>
      <c r="S11" s="57">
        <f t="shared" si="2"/>
        <v>17</v>
      </c>
      <c r="T11" s="62">
        <v>4</v>
      </c>
      <c r="U11" s="62" t="s">
        <v>51</v>
      </c>
      <c r="V11" s="62">
        <v>0.25</v>
      </c>
      <c r="W11" s="13">
        <v>0</v>
      </c>
      <c r="X11" s="63">
        <f t="shared" si="3"/>
        <v>0</v>
      </c>
      <c r="Y11" s="13">
        <v>5</v>
      </c>
      <c r="Z11" s="26" t="s">
        <v>51</v>
      </c>
      <c r="AA11" s="13">
        <v>0.25</v>
      </c>
      <c r="AB11" s="26">
        <v>0</v>
      </c>
      <c r="AC11" s="63">
        <f t="shared" si="4"/>
        <v>0</v>
      </c>
      <c r="AD11" s="13">
        <v>6</v>
      </c>
      <c r="AE11" s="13" t="s">
        <v>51</v>
      </c>
      <c r="AF11" s="13">
        <v>0.5</v>
      </c>
      <c r="AG11" s="13">
        <v>0</v>
      </c>
      <c r="AH11" s="63">
        <f t="shared" si="6"/>
        <v>0</v>
      </c>
      <c r="AI11" s="13">
        <v>6</v>
      </c>
      <c r="AJ11" s="57" t="s">
        <v>51</v>
      </c>
      <c r="AK11" s="13">
        <v>1</v>
      </c>
      <c r="AL11" s="13">
        <v>0</v>
      </c>
      <c r="AM11" s="63">
        <f t="shared" si="7"/>
        <v>0</v>
      </c>
      <c r="AN11" s="39">
        <f>LARGE(CHOOSE({1,2,3,4,5,6}, N11,S11,X11,AC11,AH11,AM11),1)+LARGE(CHOOSE({1,2,3,4,5,6}, N11,S11,X11,AC11,AH11,AM11),2)+I11</f>
        <v>32</v>
      </c>
    </row>
    <row r="12" spans="1:40" s="16" customFormat="1" ht="29.25" customHeight="1">
      <c r="A12" s="12">
        <v>9</v>
      </c>
      <c r="B12" s="64" t="s">
        <v>213</v>
      </c>
      <c r="C12" s="23" t="s">
        <v>11</v>
      </c>
      <c r="D12" s="65" t="s">
        <v>99</v>
      </c>
      <c r="E12" s="12">
        <v>5</v>
      </c>
      <c r="F12" s="12" t="s">
        <v>51</v>
      </c>
      <c r="G12" s="12">
        <v>0.5</v>
      </c>
      <c r="H12" s="13">
        <v>0</v>
      </c>
      <c r="I12" s="63">
        <f t="shared" si="0"/>
        <v>0</v>
      </c>
      <c r="J12" s="57">
        <v>7</v>
      </c>
      <c r="K12" s="57" t="s">
        <v>51</v>
      </c>
      <c r="L12" s="13">
        <v>0.5</v>
      </c>
      <c r="M12" s="121">
        <v>0</v>
      </c>
      <c r="N12" s="63">
        <f t="shared" si="1"/>
        <v>0</v>
      </c>
      <c r="O12" s="62">
        <v>6</v>
      </c>
      <c r="P12" s="26" t="s">
        <v>51</v>
      </c>
      <c r="Q12" s="62">
        <v>0.5</v>
      </c>
      <c r="R12" s="13">
        <v>0</v>
      </c>
      <c r="S12" s="57">
        <f t="shared" si="2"/>
        <v>0</v>
      </c>
      <c r="T12" s="62">
        <v>3</v>
      </c>
      <c r="U12" s="62" t="s">
        <v>51</v>
      </c>
      <c r="V12" s="62">
        <v>0.25</v>
      </c>
      <c r="W12" s="13">
        <v>0</v>
      </c>
      <c r="X12" s="63">
        <f t="shared" si="3"/>
        <v>0</v>
      </c>
      <c r="Y12" s="13">
        <v>5</v>
      </c>
      <c r="Z12" s="26" t="s">
        <v>51</v>
      </c>
      <c r="AA12" s="13">
        <v>0.25</v>
      </c>
      <c r="AB12" s="26">
        <v>0</v>
      </c>
      <c r="AC12" s="63">
        <f t="shared" si="4"/>
        <v>0</v>
      </c>
      <c r="AD12" s="13">
        <v>6</v>
      </c>
      <c r="AE12" s="13" t="s">
        <v>51</v>
      </c>
      <c r="AF12" s="13">
        <v>0.5</v>
      </c>
      <c r="AG12" s="13">
        <v>0</v>
      </c>
      <c r="AH12" s="63">
        <f t="shared" si="6"/>
        <v>0</v>
      </c>
      <c r="AI12" s="13">
        <v>6</v>
      </c>
      <c r="AJ12" s="57" t="s">
        <v>51</v>
      </c>
      <c r="AK12" s="13">
        <v>1</v>
      </c>
      <c r="AL12" s="13">
        <v>0</v>
      </c>
      <c r="AM12" s="63">
        <f t="shared" si="7"/>
        <v>0</v>
      </c>
      <c r="AN12" s="39">
        <f>LARGE(CHOOSE({1,2,3,4,5,6}, N12,S12,X12,AC12,AH12,AM12),1)+LARGE(CHOOSE({1,2,3,4,5,6}, N12,S12,X12,AC12,AH12,AM12),2)+I12</f>
        <v>0</v>
      </c>
    </row>
    <row r="1048576" spans="13:14">
      <c r="M1048576" s="13" t="e">
        <f>200*(J1048576+1-K1048576)*L1048576/J1048576</f>
        <v>#DIV/0!</v>
      </c>
      <c r="N1048576" s="63" t="e">
        <f t="shared" ref="N1048576" si="8">ROUNDUP(M1048576,0)</f>
        <v>#DIV/0!</v>
      </c>
    </row>
  </sheetData>
  <autoFilter ref="A3:AN8">
    <sortState ref="A5:AN12">
      <sortCondition descending="1" ref="AN3:AN8"/>
    </sortState>
  </autoFilter>
  <sortState ref="A5:A12">
    <sortCondition ref="A4"/>
  </sortState>
  <mergeCells count="13">
    <mergeCell ref="AN2:AN3"/>
    <mergeCell ref="D2:D3"/>
    <mergeCell ref="C2:C3"/>
    <mergeCell ref="B2:B3"/>
    <mergeCell ref="J2:N2"/>
    <mergeCell ref="AI2:AM2"/>
    <mergeCell ref="A1:AH1"/>
    <mergeCell ref="E2:I2"/>
    <mergeCell ref="O2:S2"/>
    <mergeCell ref="T2:X2"/>
    <mergeCell ref="Y2:AC2"/>
    <mergeCell ref="A2:A3"/>
    <mergeCell ref="AD2:AH2"/>
  </mergeCells>
  <pageMargins left="0.7" right="0.7" top="0.75" bottom="0.75" header="0.3" footer="0.3"/>
  <pageSetup paperSize="9" scale="65" orientation="landscape" r:id="rId1"/>
  <legacy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AD10"/>
  <sheetViews>
    <sheetView view="pageBreakPreview" zoomScale="70" zoomScaleNormal="100" zoomScaleSheetLayoutView="70" workbookViewId="0">
      <selection activeCell="P23" sqref="P23"/>
    </sheetView>
  </sheetViews>
  <sheetFormatPr defaultRowHeight="15"/>
  <cols>
    <col min="1" max="1" width="6.28515625" style="17" customWidth="1"/>
    <col min="2" max="2" width="37.85546875" style="73" customWidth="1"/>
    <col min="3" max="3" width="25.28515625" style="17" customWidth="1"/>
    <col min="4" max="4" width="22.7109375" style="17" customWidth="1"/>
    <col min="5" max="5" width="11.42578125" style="27" customWidth="1"/>
    <col min="6" max="6" width="10" style="27" customWidth="1"/>
    <col min="7" max="7" width="11.42578125" style="27" customWidth="1"/>
    <col min="8" max="8" width="8.5703125" style="27" customWidth="1"/>
    <col min="9" max="15" width="11.42578125" style="27" customWidth="1"/>
    <col min="16" max="16" width="8.5703125" style="27" customWidth="1"/>
    <col min="17" max="17" width="11.42578125" style="27" customWidth="1"/>
    <col min="18" max="18" width="9.7109375" style="27" customWidth="1"/>
    <col min="19" max="19" width="8.85546875" style="27" customWidth="1"/>
    <col min="20" max="20" width="11.42578125" style="27" customWidth="1"/>
    <col min="21" max="21" width="9.7109375" style="27" customWidth="1"/>
    <col min="22" max="22" width="11.42578125" style="27" customWidth="1"/>
    <col min="23" max="23" width="9.140625" style="27" customWidth="1"/>
    <col min="24" max="28" width="8.85546875" style="27" customWidth="1"/>
    <col min="29" max="29" width="11.140625" style="27" customWidth="1"/>
    <col min="30" max="16384" width="9.140625" style="17"/>
  </cols>
  <sheetData>
    <row r="1" spans="1:30" ht="21">
      <c r="A1" s="253" t="s">
        <v>155</v>
      </c>
      <c r="B1" s="253"/>
      <c r="C1" s="253"/>
      <c r="D1" s="253"/>
      <c r="E1" s="253"/>
      <c r="F1" s="253"/>
      <c r="G1" s="253"/>
      <c r="H1" s="253"/>
      <c r="I1" s="253"/>
      <c r="J1" s="253"/>
      <c r="K1" s="253"/>
      <c r="L1" s="253"/>
      <c r="M1" s="253"/>
      <c r="N1" s="253"/>
      <c r="O1" s="253"/>
      <c r="P1" s="253"/>
      <c r="Q1" s="253"/>
      <c r="R1" s="253"/>
      <c r="S1" s="253"/>
      <c r="T1" s="253"/>
      <c r="U1" s="253"/>
      <c r="V1" s="253"/>
      <c r="W1" s="253"/>
      <c r="X1" s="253"/>
      <c r="Y1" s="253"/>
      <c r="Z1" s="253"/>
      <c r="AA1" s="253"/>
      <c r="AB1" s="253"/>
      <c r="AC1" s="253"/>
    </row>
    <row r="2" spans="1:30" ht="143.25" customHeight="1">
      <c r="A2" s="198" t="s">
        <v>1</v>
      </c>
      <c r="B2" s="256" t="s">
        <v>2</v>
      </c>
      <c r="C2" s="198" t="s">
        <v>23</v>
      </c>
      <c r="D2" s="254" t="s">
        <v>101</v>
      </c>
      <c r="E2" s="187" t="s">
        <v>428</v>
      </c>
      <c r="F2" s="187"/>
      <c r="G2" s="187"/>
      <c r="H2" s="187"/>
      <c r="I2" s="187"/>
      <c r="J2" s="187" t="s">
        <v>335</v>
      </c>
      <c r="K2" s="187"/>
      <c r="L2" s="187"/>
      <c r="M2" s="187"/>
      <c r="N2" s="187"/>
      <c r="O2" s="187" t="s">
        <v>305</v>
      </c>
      <c r="P2" s="187"/>
      <c r="Q2" s="187"/>
      <c r="R2" s="187"/>
      <c r="S2" s="187"/>
      <c r="T2" s="187" t="s">
        <v>148</v>
      </c>
      <c r="U2" s="187"/>
      <c r="V2" s="187"/>
      <c r="W2" s="187"/>
      <c r="X2" s="187"/>
      <c r="Y2" s="187" t="s">
        <v>161</v>
      </c>
      <c r="Z2" s="187"/>
      <c r="AA2" s="187"/>
      <c r="AB2" s="187"/>
      <c r="AC2" s="187"/>
      <c r="AD2" s="251" t="s">
        <v>338</v>
      </c>
    </row>
    <row r="3" spans="1:30" ht="141.75" customHeight="1">
      <c r="A3" s="199"/>
      <c r="B3" s="257"/>
      <c r="C3" s="199"/>
      <c r="D3" s="255"/>
      <c r="E3" s="49" t="s">
        <v>203</v>
      </c>
      <c r="F3" s="49" t="s">
        <v>204</v>
      </c>
      <c r="G3" s="49" t="s">
        <v>205</v>
      </c>
      <c r="H3" s="50" t="s">
        <v>142</v>
      </c>
      <c r="I3" s="67" t="s">
        <v>216</v>
      </c>
      <c r="J3" s="49" t="s">
        <v>203</v>
      </c>
      <c r="K3" s="49" t="s">
        <v>204</v>
      </c>
      <c r="L3" s="49" t="s">
        <v>205</v>
      </c>
      <c r="M3" s="50" t="s">
        <v>142</v>
      </c>
      <c r="N3" s="67" t="s">
        <v>216</v>
      </c>
      <c r="O3" s="49" t="s">
        <v>203</v>
      </c>
      <c r="P3" s="49" t="s">
        <v>204</v>
      </c>
      <c r="Q3" s="49" t="s">
        <v>205</v>
      </c>
      <c r="R3" s="50" t="s">
        <v>142</v>
      </c>
      <c r="S3" s="67" t="s">
        <v>216</v>
      </c>
      <c r="T3" s="49" t="s">
        <v>203</v>
      </c>
      <c r="U3" s="49" t="s">
        <v>204</v>
      </c>
      <c r="V3" s="49" t="s">
        <v>205</v>
      </c>
      <c r="W3" s="50" t="s">
        <v>142</v>
      </c>
      <c r="X3" s="67" t="s">
        <v>216</v>
      </c>
      <c r="Y3" s="49" t="s">
        <v>203</v>
      </c>
      <c r="Z3" s="49" t="s">
        <v>204</v>
      </c>
      <c r="AA3" s="49" t="s">
        <v>205</v>
      </c>
      <c r="AB3" s="50" t="s">
        <v>142</v>
      </c>
      <c r="AC3" s="67" t="s">
        <v>216</v>
      </c>
      <c r="AD3" s="252"/>
    </row>
    <row r="4" spans="1:30" ht="25.5" customHeight="1">
      <c r="A4" s="12">
        <v>1</v>
      </c>
      <c r="B4" s="74" t="s">
        <v>224</v>
      </c>
      <c r="C4" s="12" t="s">
        <v>225</v>
      </c>
      <c r="D4" s="12" t="s">
        <v>86</v>
      </c>
      <c r="E4" s="13">
        <v>3</v>
      </c>
      <c r="F4" s="174">
        <v>1</v>
      </c>
      <c r="G4" s="13">
        <v>1</v>
      </c>
      <c r="H4" s="13">
        <f>200*(E4+1-F4)*G4/E4</f>
        <v>200</v>
      </c>
      <c r="I4" s="63">
        <f t="shared" ref="I4:I10" si="0">ROUNDUP(H4,0)</f>
        <v>200</v>
      </c>
      <c r="J4" s="13">
        <v>5</v>
      </c>
      <c r="K4" s="13">
        <v>1</v>
      </c>
      <c r="L4" s="13">
        <v>0.5</v>
      </c>
      <c r="M4" s="13">
        <f>200*(J4+1-K4)*L4/J4</f>
        <v>100</v>
      </c>
      <c r="N4" s="63">
        <f t="shared" ref="N4:N10" si="1">ROUNDUP(M4,0)</f>
        <v>100</v>
      </c>
      <c r="O4" s="12">
        <v>5</v>
      </c>
      <c r="P4" s="13">
        <v>1</v>
      </c>
      <c r="Q4" s="12">
        <v>0.5</v>
      </c>
      <c r="R4" s="13">
        <f>200*(O4+1-P4)*Q4/O4</f>
        <v>100</v>
      </c>
      <c r="S4" s="63">
        <f t="shared" ref="S4:S10" si="2">ROUNDUP(R4,0)</f>
        <v>100</v>
      </c>
      <c r="T4" s="13">
        <v>2</v>
      </c>
      <c r="U4" s="13" t="s">
        <v>51</v>
      </c>
      <c r="V4" s="12">
        <v>0.25</v>
      </c>
      <c r="W4" s="13">
        <v>0</v>
      </c>
      <c r="X4" s="63">
        <f t="shared" ref="X4:X10" si="3">ROUNDUP(W4,0)</f>
        <v>0</v>
      </c>
      <c r="Y4" s="13">
        <v>3</v>
      </c>
      <c r="Z4" s="13" t="s">
        <v>211</v>
      </c>
      <c r="AA4" s="13">
        <v>0.25</v>
      </c>
      <c r="AB4" s="13">
        <v>17</v>
      </c>
      <c r="AC4" s="63">
        <f t="shared" ref="AC4:AC10" si="4">ROUNDUP(AB4,0)</f>
        <v>17</v>
      </c>
      <c r="AD4" s="39">
        <f>LARGE(CHOOSE({1,2,3,4}, N4,S4,X4,AC4),1)+LARGE(CHOOSE({1,2,3,4},N4,S4,X4,AC4),2)+I4</f>
        <v>400</v>
      </c>
    </row>
    <row r="5" spans="1:30" ht="25.5" customHeight="1">
      <c r="A5" s="12">
        <v>2</v>
      </c>
      <c r="B5" s="75" t="s">
        <v>221</v>
      </c>
      <c r="C5" s="4" t="s">
        <v>222</v>
      </c>
      <c r="D5" s="4" t="s">
        <v>223</v>
      </c>
      <c r="E5" s="175">
        <v>3</v>
      </c>
      <c r="F5" s="26">
        <v>1</v>
      </c>
      <c r="G5" s="176">
        <v>1</v>
      </c>
      <c r="H5" s="13">
        <f>200*(E5+1-F5)*G5/E5</f>
        <v>200</v>
      </c>
      <c r="I5" s="63">
        <f t="shared" si="0"/>
        <v>200</v>
      </c>
      <c r="J5" s="13">
        <v>5</v>
      </c>
      <c r="K5" s="13">
        <v>4</v>
      </c>
      <c r="L5" s="13">
        <v>0.5</v>
      </c>
      <c r="M5" s="13">
        <f>200*(J5+1-K5)*L5/J5</f>
        <v>40</v>
      </c>
      <c r="N5" s="63">
        <f t="shared" si="1"/>
        <v>40</v>
      </c>
      <c r="O5" s="12">
        <v>5</v>
      </c>
      <c r="P5" s="26">
        <v>3</v>
      </c>
      <c r="Q5" s="12">
        <v>0.5</v>
      </c>
      <c r="R5" s="13">
        <f>200*(O5+1-P5)*Q5/O5</f>
        <v>60</v>
      </c>
      <c r="S5" s="63">
        <f t="shared" si="2"/>
        <v>60</v>
      </c>
      <c r="T5" s="26">
        <v>2</v>
      </c>
      <c r="U5" s="26" t="s">
        <v>51</v>
      </c>
      <c r="V5" s="12">
        <v>0.25</v>
      </c>
      <c r="W5" s="26">
        <v>0</v>
      </c>
      <c r="X5" s="63">
        <f t="shared" si="3"/>
        <v>0</v>
      </c>
      <c r="Y5" s="26">
        <v>3</v>
      </c>
      <c r="Z5" s="26" t="s">
        <v>51</v>
      </c>
      <c r="AA5" s="13">
        <v>0.25</v>
      </c>
      <c r="AB5" s="26">
        <v>0</v>
      </c>
      <c r="AC5" s="63">
        <f t="shared" si="4"/>
        <v>0</v>
      </c>
      <c r="AD5" s="39">
        <f>LARGE(CHOOSE({1,2,3,4}, N5,S5,X5,AC5),1)+LARGE(CHOOSE({1,2,3,4},N5,S5,X5,AC5),2)+I5</f>
        <v>300</v>
      </c>
    </row>
    <row r="6" spans="1:30" ht="25.5" customHeight="1">
      <c r="A6" s="12">
        <v>3</v>
      </c>
      <c r="B6" s="76" t="s">
        <v>430</v>
      </c>
      <c r="C6" s="4" t="s">
        <v>432</v>
      </c>
      <c r="D6" s="4" t="s">
        <v>223</v>
      </c>
      <c r="E6" s="178">
        <v>3</v>
      </c>
      <c r="F6" s="26">
        <v>2</v>
      </c>
      <c r="G6" s="179">
        <v>1</v>
      </c>
      <c r="H6" s="13">
        <f>200*(E6+1-F6)*G6/E6</f>
        <v>133.33333333333334</v>
      </c>
      <c r="I6" s="63">
        <f t="shared" si="0"/>
        <v>134</v>
      </c>
      <c r="J6" s="26">
        <v>5</v>
      </c>
      <c r="K6" s="26" t="s">
        <v>211</v>
      </c>
      <c r="L6" s="13">
        <v>0.5</v>
      </c>
      <c r="M6" s="13">
        <f>M4/2</f>
        <v>50</v>
      </c>
      <c r="N6" s="63">
        <f t="shared" si="1"/>
        <v>50</v>
      </c>
      <c r="O6" s="26">
        <v>5</v>
      </c>
      <c r="P6" s="125" t="s">
        <v>211</v>
      </c>
      <c r="Q6" s="13">
        <v>0.5</v>
      </c>
      <c r="R6" s="13">
        <f>R4/2</f>
        <v>50</v>
      </c>
      <c r="S6" s="63">
        <f t="shared" si="2"/>
        <v>50</v>
      </c>
      <c r="T6" s="12">
        <v>2</v>
      </c>
      <c r="U6" s="12" t="s">
        <v>51</v>
      </c>
      <c r="V6" s="12">
        <v>0.25</v>
      </c>
      <c r="W6" s="13">
        <v>0</v>
      </c>
      <c r="X6" s="63">
        <f t="shared" si="3"/>
        <v>0</v>
      </c>
      <c r="Y6" s="26">
        <v>3</v>
      </c>
      <c r="Z6" s="26" t="s">
        <v>51</v>
      </c>
      <c r="AA6" s="13">
        <v>0.25</v>
      </c>
      <c r="AB6" s="26">
        <v>0</v>
      </c>
      <c r="AC6" s="63">
        <f t="shared" si="4"/>
        <v>0</v>
      </c>
      <c r="AD6" s="39">
        <f>LARGE(CHOOSE({1,2,3,4}, N6,S6,X6,AC6),1)+LARGE(CHOOSE({1,2,3,4},N6,S6,X6,AC6),2)+I6</f>
        <v>234</v>
      </c>
    </row>
    <row r="7" spans="1:30" s="21" customFormat="1" ht="20.25" hidden="1" customHeight="1">
      <c r="A7" s="12">
        <v>4</v>
      </c>
      <c r="B7" s="74" t="s">
        <v>157</v>
      </c>
      <c r="C7" s="4" t="s">
        <v>173</v>
      </c>
      <c r="D7" s="4" t="s">
        <v>162</v>
      </c>
      <c r="E7" s="175">
        <v>3</v>
      </c>
      <c r="F7" s="12" t="s">
        <v>51</v>
      </c>
      <c r="G7" s="176">
        <v>1</v>
      </c>
      <c r="H7" s="13">
        <v>0</v>
      </c>
      <c r="I7" s="63">
        <f t="shared" si="0"/>
        <v>0</v>
      </c>
      <c r="J7" s="13">
        <v>5</v>
      </c>
      <c r="K7" s="13">
        <v>2</v>
      </c>
      <c r="L7" s="13">
        <v>0.5</v>
      </c>
      <c r="M7" s="13">
        <f>200*(J7+1-K7)*L7/J7</f>
        <v>80</v>
      </c>
      <c r="N7" s="63">
        <f t="shared" si="1"/>
        <v>80</v>
      </c>
      <c r="O7" s="12">
        <v>5</v>
      </c>
      <c r="P7" s="12">
        <v>2</v>
      </c>
      <c r="Q7" s="12">
        <v>0.5</v>
      </c>
      <c r="R7" s="13">
        <f>200*(O7+1-P7)*Q7/O7</f>
        <v>80</v>
      </c>
      <c r="S7" s="63">
        <f t="shared" si="2"/>
        <v>80</v>
      </c>
      <c r="T7" s="12">
        <v>2</v>
      </c>
      <c r="U7" s="12">
        <v>2</v>
      </c>
      <c r="V7" s="12">
        <v>0.25</v>
      </c>
      <c r="W7" s="13">
        <f>200*(T7+1-U7)*V7/T7</f>
        <v>25</v>
      </c>
      <c r="X7" s="63">
        <f t="shared" si="3"/>
        <v>25</v>
      </c>
      <c r="Y7" s="13">
        <v>3</v>
      </c>
      <c r="Z7" s="13">
        <v>2</v>
      </c>
      <c r="AA7" s="13">
        <v>0.25</v>
      </c>
      <c r="AB7" s="13">
        <f>200*(Y7+1-Z7)*AA7/Y7</f>
        <v>33.333333333333336</v>
      </c>
      <c r="AC7" s="63">
        <f t="shared" si="4"/>
        <v>34</v>
      </c>
      <c r="AD7" s="39">
        <f>LARGE(CHOOSE({1,2,3,4}, N7,S7,X7,AC7),1)+LARGE(CHOOSE({1,2,3,4},N7,S7,X7,AC7),2)+I7</f>
        <v>160</v>
      </c>
    </row>
    <row r="8" spans="1:30" s="21" customFormat="1">
      <c r="A8" s="12">
        <v>4</v>
      </c>
      <c r="B8" s="74" t="s">
        <v>156</v>
      </c>
      <c r="C8" s="4" t="s">
        <v>191</v>
      </c>
      <c r="D8" s="4" t="s">
        <v>163</v>
      </c>
      <c r="E8" s="175">
        <v>3</v>
      </c>
      <c r="F8" s="12" t="s">
        <v>51</v>
      </c>
      <c r="G8" s="176">
        <v>1</v>
      </c>
      <c r="H8" s="13">
        <v>0</v>
      </c>
      <c r="I8" s="63">
        <f t="shared" si="0"/>
        <v>0</v>
      </c>
      <c r="J8" s="13">
        <v>5</v>
      </c>
      <c r="K8" s="13">
        <v>3</v>
      </c>
      <c r="L8" s="13">
        <v>0.5</v>
      </c>
      <c r="M8" s="13">
        <f>200*(J8+1-K8)*L8/J8</f>
        <v>60</v>
      </c>
      <c r="N8" s="63">
        <f t="shared" si="1"/>
        <v>60</v>
      </c>
      <c r="O8" s="12">
        <v>5</v>
      </c>
      <c r="P8" s="12">
        <v>4</v>
      </c>
      <c r="Q8" s="12">
        <v>0.5</v>
      </c>
      <c r="R8" s="13">
        <f>200*(O8+1-P8)*Q8/O8</f>
        <v>40</v>
      </c>
      <c r="S8" s="63">
        <f t="shared" si="2"/>
        <v>40</v>
      </c>
      <c r="T8" s="12">
        <v>2</v>
      </c>
      <c r="U8" s="12">
        <v>1</v>
      </c>
      <c r="V8" s="12">
        <v>0.25</v>
      </c>
      <c r="W8" s="13">
        <f>200*(T8+1-U8)*V8/T8</f>
        <v>50</v>
      </c>
      <c r="X8" s="63">
        <f t="shared" si="3"/>
        <v>50</v>
      </c>
      <c r="Y8" s="13">
        <v>3</v>
      </c>
      <c r="Z8" s="13">
        <v>1</v>
      </c>
      <c r="AA8" s="13">
        <v>0.25</v>
      </c>
      <c r="AB8" s="13">
        <f>200*(Y8+1-Z8)*AA8/Y8</f>
        <v>50</v>
      </c>
      <c r="AC8" s="63">
        <f t="shared" si="4"/>
        <v>50</v>
      </c>
      <c r="AD8" s="39">
        <f>LARGE(CHOOSE({1,2,3,4}, N8,S8,X8,AC8),1)+LARGE(CHOOSE({1,2,3,4},N8,S8,X8,AC8),2)+I8</f>
        <v>110</v>
      </c>
    </row>
    <row r="9" spans="1:30" ht="19.5" hidden="1" customHeight="1">
      <c r="A9" s="12">
        <v>6</v>
      </c>
      <c r="B9" s="76" t="s">
        <v>329</v>
      </c>
      <c r="C9" s="4" t="s">
        <v>226</v>
      </c>
      <c r="D9" s="4" t="s">
        <v>227</v>
      </c>
      <c r="E9" s="13">
        <v>3</v>
      </c>
      <c r="F9" s="106" t="s">
        <v>51</v>
      </c>
      <c r="G9" s="13">
        <v>1</v>
      </c>
      <c r="H9" s="13">
        <v>0</v>
      </c>
      <c r="I9" s="63">
        <f t="shared" si="0"/>
        <v>0</v>
      </c>
      <c r="J9" s="13">
        <v>5</v>
      </c>
      <c r="K9" s="13">
        <v>5</v>
      </c>
      <c r="L9" s="13">
        <v>0.5</v>
      </c>
      <c r="M9" s="13">
        <f>200*(J9+1-K9)*L9/J9</f>
        <v>20</v>
      </c>
      <c r="N9" s="63">
        <f t="shared" si="1"/>
        <v>20</v>
      </c>
      <c r="O9" s="12">
        <v>5</v>
      </c>
      <c r="P9" s="26">
        <v>5</v>
      </c>
      <c r="Q9" s="12">
        <v>0.5</v>
      </c>
      <c r="R9" s="13">
        <f>200*(O9+1-P9)*Q9/O9</f>
        <v>20</v>
      </c>
      <c r="S9" s="63">
        <f t="shared" si="2"/>
        <v>20</v>
      </c>
      <c r="T9" s="26">
        <v>2</v>
      </c>
      <c r="U9" s="26" t="s">
        <v>51</v>
      </c>
      <c r="V9" s="12">
        <v>0.25</v>
      </c>
      <c r="W9" s="26">
        <v>0</v>
      </c>
      <c r="X9" s="63">
        <f t="shared" si="3"/>
        <v>0</v>
      </c>
      <c r="Y9" s="26">
        <v>3</v>
      </c>
      <c r="Z9" s="26" t="s">
        <v>51</v>
      </c>
      <c r="AA9" s="13">
        <v>0.25</v>
      </c>
      <c r="AB9" s="26">
        <v>0</v>
      </c>
      <c r="AC9" s="63">
        <f t="shared" si="4"/>
        <v>0</v>
      </c>
      <c r="AD9" s="39">
        <f>LARGE(CHOOSE({1,2,3,4}, N9,S9,X9,AC9),1)+LARGE(CHOOSE({1,2,3,4},N9,S9,X9,AC9),2)+I9</f>
        <v>40</v>
      </c>
    </row>
    <row r="10" spans="1:30" ht="24.75" customHeight="1">
      <c r="A10" s="12">
        <v>5</v>
      </c>
      <c r="B10" s="76" t="s">
        <v>431</v>
      </c>
      <c r="C10" s="4" t="s">
        <v>433</v>
      </c>
      <c r="D10" s="4" t="s">
        <v>86</v>
      </c>
      <c r="E10" s="26">
        <v>3</v>
      </c>
      <c r="F10" s="125" t="s">
        <v>442</v>
      </c>
      <c r="G10" s="26">
        <v>1</v>
      </c>
      <c r="H10" s="26">
        <v>0</v>
      </c>
      <c r="I10" s="63">
        <f t="shared" si="0"/>
        <v>0</v>
      </c>
      <c r="J10" s="13">
        <v>5</v>
      </c>
      <c r="K10" s="13" t="s">
        <v>51</v>
      </c>
      <c r="L10" s="13">
        <v>0.5</v>
      </c>
      <c r="M10" s="13">
        <v>0</v>
      </c>
      <c r="N10" s="63">
        <f t="shared" si="1"/>
        <v>0</v>
      </c>
      <c r="O10" s="12">
        <v>5</v>
      </c>
      <c r="P10" s="2" t="s">
        <v>51</v>
      </c>
      <c r="Q10" s="12">
        <v>0.5</v>
      </c>
      <c r="R10" s="13">
        <v>0</v>
      </c>
      <c r="S10" s="63">
        <f t="shared" si="2"/>
        <v>0</v>
      </c>
      <c r="T10" s="12">
        <v>2</v>
      </c>
      <c r="U10" s="12" t="s">
        <v>51</v>
      </c>
      <c r="V10" s="12">
        <v>0.25</v>
      </c>
      <c r="W10" s="13">
        <v>0</v>
      </c>
      <c r="X10" s="63">
        <f t="shared" si="3"/>
        <v>0</v>
      </c>
      <c r="Y10" s="26">
        <v>3</v>
      </c>
      <c r="Z10" s="26" t="s">
        <v>51</v>
      </c>
      <c r="AA10" s="13">
        <v>0.25</v>
      </c>
      <c r="AB10" s="26">
        <v>0</v>
      </c>
      <c r="AC10" s="63">
        <f t="shared" si="4"/>
        <v>0</v>
      </c>
      <c r="AD10" s="39">
        <f>LARGE(CHOOSE({1,2,3,4}, N10,S10,X10,AC10),1)+LARGE(CHOOSE({1,2,3,4},N10,S10,X10,AC10),2)+I10</f>
        <v>0</v>
      </c>
    </row>
  </sheetData>
  <autoFilter ref="A3:AD10">
    <sortState ref="A5:AD10">
      <sortCondition descending="1" ref="AD3:AD10"/>
    </sortState>
  </autoFilter>
  <sortState ref="A4:AE9">
    <sortCondition descending="1" ref="AD4:AD9"/>
  </sortState>
  <mergeCells count="11">
    <mergeCell ref="AD2:AD3"/>
    <mergeCell ref="A1:AC1"/>
    <mergeCell ref="E2:I2"/>
    <mergeCell ref="O2:S2"/>
    <mergeCell ref="T2:X2"/>
    <mergeCell ref="Y2:AC2"/>
    <mergeCell ref="D2:D3"/>
    <mergeCell ref="C2:C3"/>
    <mergeCell ref="B2:B3"/>
    <mergeCell ref="A2:A3"/>
    <mergeCell ref="J2:N2"/>
  </mergeCells>
  <pageMargins left="0.7" right="0.7" top="0.75" bottom="0.75" header="0.3" footer="0.3"/>
  <pageSetup paperSize="9" scale="55" orientation="landscape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11</vt:i4>
      </vt:variant>
      <vt:variant>
        <vt:lpstr>Named Ranges</vt:lpstr>
      </vt:variant>
      <vt:variant>
        <vt:i4>10</vt:i4>
      </vt:variant>
    </vt:vector>
  </HeadingPairs>
  <TitlesOfParts>
    <vt:vector size="21" baseType="lpstr">
      <vt:lpstr>49er</vt:lpstr>
      <vt:lpstr>Laser STD</vt:lpstr>
      <vt:lpstr>Laser Radial (F)</vt:lpstr>
      <vt:lpstr>49er Fx</vt:lpstr>
      <vt:lpstr>RS.X (MEN)</vt:lpstr>
      <vt:lpstr>RS.X women</vt:lpstr>
      <vt:lpstr>470 (MIXED)</vt:lpstr>
      <vt:lpstr>IQ FOIL WOMEN</vt:lpstr>
      <vt:lpstr>Formula Kite</vt:lpstr>
      <vt:lpstr>IQ FOIL MEN</vt:lpstr>
      <vt:lpstr>NACRA 17</vt:lpstr>
      <vt:lpstr>'470 (MIXED)'!Print_Area</vt:lpstr>
      <vt:lpstr>'49er'!Print_Area</vt:lpstr>
      <vt:lpstr>'49er Fx'!Print_Area</vt:lpstr>
      <vt:lpstr>'IQ FOIL MEN'!Print_Area</vt:lpstr>
      <vt:lpstr>'IQ FOIL WOMEN'!Print_Area</vt:lpstr>
      <vt:lpstr>'Laser Radial (F)'!Print_Area</vt:lpstr>
      <vt:lpstr>'Laser STD'!Print_Area</vt:lpstr>
      <vt:lpstr>'NACRA 17'!Print_Area</vt:lpstr>
      <vt:lpstr>'RS.X (MEN)'!Print_Area</vt:lpstr>
      <vt:lpstr>'RS.X women'!Print_Area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2023-11-10T04:34:14Z</dcterms:modified>
</cp:coreProperties>
</file>