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2600" windowHeight="11190" tabRatio="583" firstSheet="1" activeTab="10"/>
  </bookViews>
  <sheets>
    <sheet name="49er" sheetId="2" r:id="rId1"/>
    <sheet name="ILCA 7" sheetId="27" r:id="rId2"/>
    <sheet name="ILCA 6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(MIXED)'!$A$3:$Z$9</definedName>
    <definedName name="_xlnm._FilterDatabase" localSheetId="0" hidden="1">'49er'!$A$3:$Y$10</definedName>
    <definedName name="_xlnm._FilterDatabase" localSheetId="3" hidden="1">'49er Fx'!$A$3:$T$3</definedName>
    <definedName name="_xlnm._FilterDatabase" localSheetId="8" hidden="1">'Formula Kite'!$A$3:$AD$3</definedName>
    <definedName name="_xlnm._FilterDatabase" localSheetId="2" hidden="1">'ILCA 6'!$A$3:$AD$17</definedName>
    <definedName name="_xlnm._FilterDatabase" localSheetId="1" hidden="1">'ILCA 7'!$A$3:$AD$58</definedName>
    <definedName name="_xlnm._FilterDatabase" localSheetId="9" hidden="1">'IQ FOIL MEN'!$A$3:$AI$8</definedName>
    <definedName name="_xlnm._FilterDatabase" localSheetId="7" hidden="1">'IQ FOIL WOMEN'!$A$3:$AD$6</definedName>
    <definedName name="_xlnm._FilterDatabase" localSheetId="10" hidden="1">'NACRA 17'!$A$3:$Y$6</definedName>
    <definedName name="_xlnm._FilterDatabase" localSheetId="4" hidden="1">'RS.X (MEN)'!$A$3:$AI$12</definedName>
    <definedName name="_xlnm._FilterDatabase" localSheetId="5" hidden="1">'RS.X women'!$A$3:$Y$3</definedName>
    <definedName name="_xlnm.Print_Area" localSheetId="6">'470 (MIXED)'!$A$1:$Z$12</definedName>
    <definedName name="_xlnm.Print_Area" localSheetId="0">'49er'!$A$1:$Y$13</definedName>
    <definedName name="_xlnm.Print_Area" localSheetId="3">'49er Fx'!$A$1:$T$3</definedName>
    <definedName name="_xlnm.Print_Area" localSheetId="8">'Formula Kite'!$A$1:$AD$6</definedName>
    <definedName name="_xlnm.Print_Area" localSheetId="2">'ILCA 6'!$A$1:$AD$17</definedName>
    <definedName name="_xlnm.Print_Area" localSheetId="1">'ILCA 7'!$A$1:$AD$58</definedName>
    <definedName name="_xlnm.Print_Area" localSheetId="9">'IQ FOIL MEN'!$A$1:$AI$15</definedName>
    <definedName name="_xlnm.Print_Area" localSheetId="7">'IQ FOIL WOMEN'!$A$1:$AD$5</definedName>
    <definedName name="_xlnm.Print_Area" localSheetId="10">'NACRA 17'!$A$1:$Y$7</definedName>
    <definedName name="_xlnm.Print_Area" localSheetId="4">'RS.X (MEN)'!$A$1:$AI$14</definedName>
    <definedName name="_xlnm.Print_Area" localSheetId="5">'RS.X women'!$A$1:$Y$7</definedName>
  </definedNames>
  <calcPr calcId="152511"/>
</workbook>
</file>

<file path=xl/calcChain.xml><?xml version="1.0" encoding="utf-8"?>
<calcChain xmlns="http://schemas.openxmlformats.org/spreadsheetml/2006/main">
  <c r="Z4" i="29" l="1"/>
  <c r="T10" i="29" l="1"/>
  <c r="O10" i="29"/>
  <c r="Z10" i="29" s="1"/>
  <c r="J10" i="29"/>
  <c r="X10" i="29"/>
  <c r="Y10" i="29" s="1"/>
  <c r="T8" i="29"/>
  <c r="O8" i="29"/>
  <c r="J8" i="29"/>
  <c r="X8" i="29" l="1"/>
  <c r="Y8" i="29" s="1"/>
  <c r="Z8" i="29" s="1"/>
  <c r="AD5" i="30"/>
  <c r="AD6" i="30"/>
  <c r="AD7" i="30"/>
  <c r="AD4" i="30"/>
  <c r="AC5" i="30"/>
  <c r="AC6" i="30"/>
  <c r="AC4" i="30"/>
  <c r="AB5" i="30"/>
  <c r="AB4" i="30"/>
  <c r="AI15" i="21"/>
  <c r="AH7" i="21"/>
  <c r="AC15" i="21"/>
  <c r="X15" i="21"/>
  <c r="AC14" i="21"/>
  <c r="X14" i="21"/>
  <c r="AC12" i="21"/>
  <c r="X12" i="21"/>
  <c r="AC9" i="21"/>
  <c r="X9" i="21"/>
  <c r="S15" i="21"/>
  <c r="N15" i="21"/>
  <c r="I15" i="21"/>
  <c r="S14" i="21"/>
  <c r="N14" i="21"/>
  <c r="I14" i="21"/>
  <c r="S12" i="21"/>
  <c r="N12" i="21"/>
  <c r="I12" i="21"/>
  <c r="S9" i="21"/>
  <c r="N9" i="21"/>
  <c r="I9" i="21"/>
  <c r="AG9" i="21"/>
  <c r="AH9" i="21" s="1"/>
  <c r="AI9" i="21" s="1"/>
  <c r="AG12" i="21"/>
  <c r="AH12" i="21" s="1"/>
  <c r="AG14" i="21"/>
  <c r="AH14" i="21" s="1"/>
  <c r="AG4" i="21"/>
  <c r="AH4" i="21" s="1"/>
  <c r="AG5" i="21"/>
  <c r="AH5" i="21" s="1"/>
  <c r="AG6" i="21"/>
  <c r="AH6" i="21" s="1"/>
  <c r="AG11" i="21"/>
  <c r="AH11" i="21" s="1"/>
  <c r="AG13" i="21"/>
  <c r="AH13" i="21" s="1"/>
  <c r="AG10" i="21"/>
  <c r="AH10" i="21" s="1"/>
  <c r="AD5" i="25"/>
  <c r="AD4" i="25"/>
  <c r="AC5" i="25"/>
  <c r="AC4" i="25"/>
  <c r="AB5" i="25"/>
  <c r="AB4" i="25"/>
  <c r="W4" i="25"/>
  <c r="X4" i="25" s="1"/>
  <c r="W5" i="25"/>
  <c r="X5" i="25"/>
  <c r="S7" i="26"/>
  <c r="N7" i="26"/>
  <c r="I7" i="26"/>
  <c r="W5" i="26"/>
  <c r="X5" i="26" s="1"/>
  <c r="W6" i="26"/>
  <c r="X6" i="26" s="1"/>
  <c r="Y7" i="26"/>
  <c r="W4" i="26"/>
  <c r="X4" i="26" s="1"/>
  <c r="AC12" i="20"/>
  <c r="X12" i="20"/>
  <c r="S12" i="20"/>
  <c r="N12" i="20"/>
  <c r="AC11" i="20"/>
  <c r="X11" i="20"/>
  <c r="S11" i="20"/>
  <c r="AI11" i="20" s="1"/>
  <c r="N11" i="20"/>
  <c r="I12" i="20"/>
  <c r="I11" i="20"/>
  <c r="AH5" i="20"/>
  <c r="AH7" i="20"/>
  <c r="AH8" i="20"/>
  <c r="AH9" i="20"/>
  <c r="AH10" i="20"/>
  <c r="AH13" i="20"/>
  <c r="AH14" i="20"/>
  <c r="AH11" i="20"/>
  <c r="AG12" i="20"/>
  <c r="AH12" i="20" s="1"/>
  <c r="AG11" i="20"/>
  <c r="AG6" i="20"/>
  <c r="AH6" i="20" s="1"/>
  <c r="AG5" i="20"/>
  <c r="AG4" i="20"/>
  <c r="AH4" i="20" s="1"/>
  <c r="AC9" i="28"/>
  <c r="AC12" i="28"/>
  <c r="AC13" i="28"/>
  <c r="AC15" i="28"/>
  <c r="AC16" i="28"/>
  <c r="X17" i="28"/>
  <c r="X14" i="28"/>
  <c r="X11" i="28"/>
  <c r="X8" i="28"/>
  <c r="X7" i="28"/>
  <c r="S17" i="28"/>
  <c r="S14" i="28"/>
  <c r="S11" i="28"/>
  <c r="S8" i="28"/>
  <c r="S7" i="28"/>
  <c r="I17" i="28"/>
  <c r="I14" i="28"/>
  <c r="I11" i="28"/>
  <c r="I8" i="28"/>
  <c r="I7" i="28"/>
  <c r="AB14" i="28"/>
  <c r="AC14" i="28" s="1"/>
  <c r="AB8" i="28"/>
  <c r="AC8" i="28" s="1"/>
  <c r="AB11" i="28"/>
  <c r="AC11" i="28" s="1"/>
  <c r="AB7" i="28"/>
  <c r="AC7" i="28" s="1"/>
  <c r="AB5" i="28"/>
  <c r="AC5" i="28" s="1"/>
  <c r="AB6" i="28"/>
  <c r="AC6" i="28" s="1"/>
  <c r="AB10" i="28"/>
  <c r="AC10" i="28" s="1"/>
  <c r="AB4" i="28"/>
  <c r="AC4" i="28" s="1"/>
  <c r="AB5" i="27"/>
  <c r="AC5" i="27" s="1"/>
  <c r="AC13" i="27"/>
  <c r="AC16" i="27"/>
  <c r="AC17" i="27"/>
  <c r="AC23" i="27"/>
  <c r="AC25" i="27"/>
  <c r="AC27" i="27"/>
  <c r="AC28" i="27"/>
  <c r="AC29" i="27"/>
  <c r="AC30" i="27"/>
  <c r="AC31" i="27"/>
  <c r="AC33" i="27"/>
  <c r="AC35" i="27"/>
  <c r="AC36" i="27"/>
  <c r="AC37" i="27"/>
  <c r="AC38" i="27"/>
  <c r="AC40" i="27"/>
  <c r="AC42" i="27"/>
  <c r="AC43" i="27"/>
  <c r="AC45" i="27"/>
  <c r="AC47" i="27"/>
  <c r="AC48" i="27"/>
  <c r="AC49" i="27"/>
  <c r="AC50" i="27"/>
  <c r="AC52" i="27"/>
  <c r="AC53" i="27"/>
  <c r="AC54" i="27"/>
  <c r="AC55" i="27"/>
  <c r="AC57" i="27"/>
  <c r="AC58" i="27"/>
  <c r="X56" i="27"/>
  <c r="X51" i="27"/>
  <c r="X46" i="27"/>
  <c r="X44" i="27"/>
  <c r="X41" i="27"/>
  <c r="X39" i="27"/>
  <c r="X34" i="27"/>
  <c r="X32" i="27"/>
  <c r="X24" i="27"/>
  <c r="S56" i="27"/>
  <c r="AD56" i="27" s="1"/>
  <c r="S51" i="27"/>
  <c r="S46" i="27"/>
  <c r="S44" i="27"/>
  <c r="S41" i="27"/>
  <c r="AD41" i="27" s="1"/>
  <c r="S39" i="27"/>
  <c r="AD39" i="27" s="1"/>
  <c r="S34" i="27"/>
  <c r="AD34" i="27" s="1"/>
  <c r="S32" i="27"/>
  <c r="S24" i="27"/>
  <c r="I56" i="27"/>
  <c r="I51" i="27"/>
  <c r="I46" i="27"/>
  <c r="I44" i="27"/>
  <c r="I41" i="27"/>
  <c r="I39" i="27"/>
  <c r="I34" i="27"/>
  <c r="I32" i="27"/>
  <c r="I24" i="27"/>
  <c r="AB44" i="27"/>
  <c r="AC44" i="27" s="1"/>
  <c r="AB46" i="27"/>
  <c r="AC46" i="27" s="1"/>
  <c r="AB51" i="27"/>
  <c r="AC51" i="27" s="1"/>
  <c r="AB56" i="27"/>
  <c r="AC56" i="27" s="1"/>
  <c r="AB32" i="27"/>
  <c r="AC32" i="27" s="1"/>
  <c r="AB34" i="27"/>
  <c r="AC34" i="27" s="1"/>
  <c r="AB39" i="27"/>
  <c r="AC39" i="27" s="1"/>
  <c r="AB41" i="27"/>
  <c r="AC41" i="27" s="1"/>
  <c r="AB24" i="27"/>
  <c r="AC24" i="27" s="1"/>
  <c r="AB7" i="27"/>
  <c r="AC7" i="27" s="1"/>
  <c r="AB6" i="27"/>
  <c r="AC6" i="27" s="1"/>
  <c r="AB9" i="27"/>
  <c r="AC9" i="27" s="1"/>
  <c r="AB8" i="27"/>
  <c r="AC8" i="27" s="1"/>
  <c r="AB11" i="27"/>
  <c r="AC11" i="27" s="1"/>
  <c r="AB12" i="27"/>
  <c r="AC12" i="27" s="1"/>
  <c r="AB10" i="27"/>
  <c r="AC10" i="27" s="1"/>
  <c r="AB14" i="27"/>
  <c r="AC14" i="27" s="1"/>
  <c r="AB15" i="27"/>
  <c r="AC15" i="27" s="1"/>
  <c r="AB19" i="27"/>
  <c r="AC19" i="27" s="1"/>
  <c r="AB18" i="27"/>
  <c r="AC18" i="27" s="1"/>
  <c r="AB20" i="27"/>
  <c r="AC20" i="27" s="1"/>
  <c r="AB21" i="27"/>
  <c r="AC21" i="27" s="1"/>
  <c r="AB26" i="27"/>
  <c r="AC26" i="27" s="1"/>
  <c r="AB22" i="27"/>
  <c r="AC22" i="27" s="1"/>
  <c r="AB4" i="27"/>
  <c r="AC4" i="27" s="1"/>
  <c r="S13" i="2"/>
  <c r="N13" i="2"/>
  <c r="I13" i="2"/>
  <c r="W13" i="2"/>
  <c r="X13" i="2" s="1"/>
  <c r="W6" i="2"/>
  <c r="X6" i="2" s="1"/>
  <c r="W5" i="2"/>
  <c r="X5" i="2" s="1"/>
  <c r="W9" i="2"/>
  <c r="X9" i="2" s="1"/>
  <c r="W8" i="2"/>
  <c r="X8" i="2" s="1"/>
  <c r="W7" i="2"/>
  <c r="X7" i="2" s="1"/>
  <c r="W10" i="2"/>
  <c r="X10" i="2" s="1"/>
  <c r="W11" i="2"/>
  <c r="X11" i="2" s="1"/>
  <c r="X12" i="2"/>
  <c r="W4" i="2"/>
  <c r="X4" i="2" s="1"/>
  <c r="S12" i="2"/>
  <c r="S11" i="2"/>
  <c r="S10" i="2"/>
  <c r="R7" i="2"/>
  <c r="S7" i="2" s="1"/>
  <c r="R8" i="2"/>
  <c r="S8" i="2" s="1"/>
  <c r="R9" i="2"/>
  <c r="S9" i="2" s="1"/>
  <c r="R5" i="2"/>
  <c r="S5" i="2" s="1"/>
  <c r="R6" i="2"/>
  <c r="S6" i="2" s="1"/>
  <c r="R4" i="2"/>
  <c r="S4" i="2" s="1"/>
  <c r="AD17" i="28" l="1"/>
  <c r="AD11" i="28"/>
  <c r="AD24" i="27"/>
  <c r="AD32" i="27"/>
  <c r="AD44" i="27"/>
  <c r="AD46" i="27"/>
  <c r="AD51" i="27"/>
  <c r="Y13" i="2"/>
  <c r="AD14" i="28"/>
  <c r="AD7" i="28"/>
  <c r="AI12" i="21"/>
  <c r="AI14" i="21"/>
  <c r="AI12" i="20"/>
  <c r="AD8" i="28"/>
  <c r="W4" i="28"/>
  <c r="X4" i="29" l="1"/>
  <c r="Y4" i="29" s="1"/>
  <c r="X6" i="29"/>
  <c r="Y6" i="29" s="1"/>
  <c r="Y7" i="29"/>
  <c r="Y11" i="29"/>
  <c r="Y9" i="29"/>
  <c r="Y12" i="29"/>
  <c r="X5" i="29"/>
  <c r="Y5" i="29" s="1"/>
  <c r="T6" i="29" l="1"/>
  <c r="O6" i="29"/>
  <c r="J6" i="29"/>
  <c r="Z6" i="29" l="1"/>
  <c r="N10" i="2"/>
  <c r="I10" i="2"/>
  <c r="N11" i="2"/>
  <c r="I11" i="2"/>
  <c r="T4" i="29"/>
  <c r="O4" i="29"/>
  <c r="J12" i="29"/>
  <c r="J4" i="29"/>
  <c r="Y11" i="2" l="1"/>
  <c r="Y10" i="2"/>
  <c r="H4" i="28"/>
  <c r="Y5" i="3" l="1"/>
  <c r="Y7" i="3"/>
  <c r="H6" i="26" l="1"/>
  <c r="I6" i="26" s="1"/>
  <c r="W4" i="30"/>
  <c r="H4" i="3"/>
  <c r="H4" i="20"/>
  <c r="W4" i="27"/>
  <c r="H4" i="2"/>
  <c r="N12" i="2"/>
  <c r="H12" i="2"/>
  <c r="I12" i="2" l="1"/>
  <c r="Y12" i="2" s="1"/>
  <c r="T9" i="29"/>
  <c r="O9" i="29"/>
  <c r="Z9" i="29" s="1"/>
  <c r="I9" i="29"/>
  <c r="J9" i="29" s="1"/>
  <c r="H5" i="30"/>
  <c r="I5" i="30" s="1"/>
  <c r="I6" i="30"/>
  <c r="I4" i="30"/>
  <c r="X7" i="3"/>
  <c r="S7" i="3"/>
  <c r="N7" i="3"/>
  <c r="I7" i="3"/>
  <c r="H5" i="3"/>
  <c r="H9" i="20"/>
  <c r="H8" i="20"/>
  <c r="H10" i="20"/>
  <c r="H5" i="28"/>
  <c r="H9" i="28"/>
  <c r="H12" i="28"/>
  <c r="X19" i="27" l="1"/>
  <c r="X18" i="27"/>
  <c r="X20" i="27"/>
  <c r="X27" i="27"/>
  <c r="X29" i="27"/>
  <c r="X31" i="27"/>
  <c r="X33" i="27"/>
  <c r="X35" i="27"/>
  <c r="X37" i="27"/>
  <c r="X38" i="27"/>
  <c r="S38" i="27"/>
  <c r="S37" i="27"/>
  <c r="S35" i="27"/>
  <c r="S33" i="27"/>
  <c r="S31" i="27"/>
  <c r="AD31" i="27" s="1"/>
  <c r="S29" i="27"/>
  <c r="S27" i="27"/>
  <c r="AD27" i="27" s="1"/>
  <c r="S20" i="27"/>
  <c r="S18" i="27"/>
  <c r="S19" i="27"/>
  <c r="AD19" i="27" s="1"/>
  <c r="H35" i="27"/>
  <c r="I35" i="27" s="1"/>
  <c r="H37" i="27"/>
  <c r="I37" i="27" s="1"/>
  <c r="H38" i="27"/>
  <c r="I38" i="27" s="1"/>
  <c r="H29" i="27"/>
  <c r="I29" i="27" s="1"/>
  <c r="H31" i="27"/>
  <c r="I31" i="27" s="1"/>
  <c r="H33" i="27"/>
  <c r="I33" i="27" s="1"/>
  <c r="H18" i="27"/>
  <c r="I18" i="27" s="1"/>
  <c r="H20" i="27"/>
  <c r="I20" i="27" s="1"/>
  <c r="H27" i="27"/>
  <c r="I27" i="27" s="1"/>
  <c r="H19" i="27"/>
  <c r="I19" i="27" s="1"/>
  <c r="H5" i="27"/>
  <c r="H7" i="27"/>
  <c r="H13" i="27"/>
  <c r="H6" i="27"/>
  <c r="H9" i="27"/>
  <c r="H11" i="27"/>
  <c r="H10" i="27"/>
  <c r="H8" i="27"/>
  <c r="H14" i="27"/>
  <c r="H12" i="27"/>
  <c r="H17" i="27"/>
  <c r="H15" i="27"/>
  <c r="H16" i="27"/>
  <c r="H36" i="27"/>
  <c r="H26" i="27"/>
  <c r="H28" i="27"/>
  <c r="H21" i="27"/>
  <c r="H42" i="27"/>
  <c r="H45" i="27"/>
  <c r="AD33" i="27" l="1"/>
  <c r="AD35" i="27"/>
  <c r="AD37" i="27"/>
  <c r="AD38" i="27"/>
  <c r="AD29" i="27"/>
  <c r="AD18" i="27"/>
  <c r="AD20" i="27"/>
  <c r="X57" i="27"/>
  <c r="X58" i="27"/>
  <c r="X47" i="27"/>
  <c r="X43" i="27"/>
  <c r="X49" i="27"/>
  <c r="X22" i="27"/>
  <c r="X50" i="27"/>
  <c r="X48" i="27"/>
  <c r="X53" i="27"/>
  <c r="X28" i="27"/>
  <c r="X52" i="27"/>
  <c r="X21" i="27"/>
  <c r="X54" i="27"/>
  <c r="X55" i="27"/>
  <c r="X4" i="27"/>
  <c r="W42" i="27"/>
  <c r="X42" i="27" s="1"/>
  <c r="AD42" i="27" s="1"/>
  <c r="W45" i="27"/>
  <c r="X45" i="27" s="1"/>
  <c r="AD45" i="27" s="1"/>
  <c r="W40" i="27"/>
  <c r="X40" i="27" s="1"/>
  <c r="AD40" i="27" s="1"/>
  <c r="W26" i="27"/>
  <c r="X26" i="27" s="1"/>
  <c r="AD26" i="27" s="1"/>
  <c r="W36" i="27"/>
  <c r="X36" i="27" s="1"/>
  <c r="AD36" i="27" s="1"/>
  <c r="W16" i="27"/>
  <c r="X16" i="27" s="1"/>
  <c r="W30" i="27"/>
  <c r="X30" i="27" s="1"/>
  <c r="W25" i="27"/>
  <c r="X25" i="27" s="1"/>
  <c r="W5" i="27"/>
  <c r="X5" i="27" s="1"/>
  <c r="W13" i="27"/>
  <c r="X13" i="27" s="1"/>
  <c r="W7" i="27"/>
  <c r="X7" i="27" s="1"/>
  <c r="W6" i="27"/>
  <c r="X6" i="27" s="1"/>
  <c r="W9" i="27"/>
  <c r="X9" i="27" s="1"/>
  <c r="W11" i="27"/>
  <c r="X11" i="27" s="1"/>
  <c r="W23" i="27"/>
  <c r="X23" i="27" s="1"/>
  <c r="W8" i="27"/>
  <c r="X8" i="27" s="1"/>
  <c r="W10" i="27"/>
  <c r="X10" i="27" s="1"/>
  <c r="W14" i="27"/>
  <c r="X14" i="27" s="1"/>
  <c r="W17" i="27"/>
  <c r="X17" i="27" s="1"/>
  <c r="W12" i="27"/>
  <c r="X12" i="27" s="1"/>
  <c r="W15" i="27"/>
  <c r="X15" i="27" s="1"/>
  <c r="X9" i="28"/>
  <c r="X10" i="28"/>
  <c r="X16" i="28"/>
  <c r="X12" i="28"/>
  <c r="X4" i="28"/>
  <c r="W5" i="28"/>
  <c r="X5" i="28" s="1"/>
  <c r="W13" i="28"/>
  <c r="X13" i="28" s="1"/>
  <c r="W6" i="28"/>
  <c r="X6" i="28" s="1"/>
  <c r="W15" i="28"/>
  <c r="X15" i="28" s="1"/>
  <c r="X6" i="3" l="1"/>
  <c r="X5" i="3"/>
  <c r="W4" i="3"/>
  <c r="X4" i="3" s="1"/>
  <c r="AB4" i="21"/>
  <c r="AC4" i="21" s="1"/>
  <c r="AB8" i="21"/>
  <c r="AC8" i="21" s="1"/>
  <c r="AB5" i="21"/>
  <c r="AC5" i="21" s="1"/>
  <c r="AC6" i="21"/>
  <c r="AB11" i="21"/>
  <c r="AC11" i="21" s="1"/>
  <c r="AC10" i="21"/>
  <c r="AB13" i="21"/>
  <c r="AC13" i="21" s="1"/>
  <c r="AB7" i="21"/>
  <c r="AC7" i="21" s="1"/>
  <c r="R5" i="30"/>
  <c r="S5" i="30" s="1"/>
  <c r="R6" i="30"/>
  <c r="S6" i="30" s="1"/>
  <c r="R4" i="30"/>
  <c r="S4" i="30" s="1"/>
  <c r="AC7" i="20"/>
  <c r="AC14" i="20"/>
  <c r="AC13" i="20"/>
  <c r="AC10" i="20"/>
  <c r="AC8" i="20"/>
  <c r="AC9" i="20"/>
  <c r="AB6" i="20"/>
  <c r="AC6" i="20" s="1"/>
  <c r="AB5" i="20"/>
  <c r="AC5" i="20" s="1"/>
  <c r="W6" i="20" l="1"/>
  <c r="X6" i="20" s="1"/>
  <c r="W5" i="20"/>
  <c r="X5" i="20" s="1"/>
  <c r="W7" i="20"/>
  <c r="X7" i="20" s="1"/>
  <c r="X14" i="20"/>
  <c r="X13" i="20"/>
  <c r="X10" i="20"/>
  <c r="X8" i="20"/>
  <c r="W9" i="20"/>
  <c r="X9" i="20" s="1"/>
  <c r="W4" i="20"/>
  <c r="X4" i="20" s="1"/>
  <c r="W13" i="21"/>
  <c r="X13" i="21" s="1"/>
  <c r="W4" i="21"/>
  <c r="X4" i="21" s="1"/>
  <c r="W8" i="21"/>
  <c r="X8" i="21" s="1"/>
  <c r="W5" i="21"/>
  <c r="X5" i="21" s="1"/>
  <c r="W6" i="21"/>
  <c r="X6" i="21" s="1"/>
  <c r="X11" i="21"/>
  <c r="X10" i="21"/>
  <c r="W7" i="21"/>
  <c r="X7" i="21" s="1"/>
  <c r="W5" i="30" l="1"/>
  <c r="X5" i="30" s="1"/>
  <c r="M5" i="30"/>
  <c r="N5" i="30" s="1"/>
  <c r="W6" i="30"/>
  <c r="X6" i="30" s="1"/>
  <c r="M6" i="30"/>
  <c r="N6" i="30" s="1"/>
  <c r="X4" i="30"/>
  <c r="M4" i="30"/>
  <c r="N4" i="30" s="1"/>
  <c r="M4" i="25" l="1"/>
  <c r="N4" i="25" s="1"/>
  <c r="N13" i="21"/>
  <c r="M10" i="21"/>
  <c r="N10" i="21" s="1"/>
  <c r="M6" i="21"/>
  <c r="N6" i="21" s="1"/>
  <c r="M1048574" i="21"/>
  <c r="N1048574" i="21" s="1"/>
  <c r="M11" i="21"/>
  <c r="N11" i="21" s="1"/>
  <c r="M8" i="21"/>
  <c r="N8" i="21" s="1"/>
  <c r="M4" i="21"/>
  <c r="N4" i="21" s="1"/>
  <c r="M5" i="21"/>
  <c r="N5" i="21" s="1"/>
  <c r="M7" i="21"/>
  <c r="N7" i="21" s="1"/>
  <c r="M6" i="3"/>
  <c r="N6" i="3" s="1"/>
  <c r="M4" i="3"/>
  <c r="N4" i="3" s="1"/>
  <c r="N5" i="3"/>
  <c r="N8" i="20"/>
  <c r="M9" i="20"/>
  <c r="N9" i="20" s="1"/>
  <c r="N10" i="20"/>
  <c r="M13" i="20"/>
  <c r="N13" i="20" s="1"/>
  <c r="M14" i="20"/>
  <c r="N14" i="20" s="1"/>
  <c r="M7" i="20"/>
  <c r="N7" i="20" s="1"/>
  <c r="M5" i="20"/>
  <c r="N5" i="20" s="1"/>
  <c r="M6" i="20"/>
  <c r="N6" i="20" s="1"/>
  <c r="M4" i="20"/>
  <c r="N4" i="20" s="1"/>
  <c r="N5" i="29"/>
  <c r="O5" i="29" s="1"/>
  <c r="N11" i="29"/>
  <c r="O11" i="29" s="1"/>
  <c r="N7" i="29"/>
  <c r="O7" i="29" s="1"/>
  <c r="N12" i="29"/>
  <c r="O12" i="29" s="1"/>
  <c r="M4" i="26"/>
  <c r="N4" i="26" s="1"/>
  <c r="M5" i="26"/>
  <c r="N7" i="2"/>
  <c r="M8" i="2"/>
  <c r="N8" i="2" s="1"/>
  <c r="M9" i="2"/>
  <c r="N9" i="2" s="1"/>
  <c r="M6" i="2"/>
  <c r="N6" i="2" s="1"/>
  <c r="M5" i="2"/>
  <c r="N5" i="2" s="1"/>
  <c r="M4" i="2"/>
  <c r="N4" i="2" s="1"/>
  <c r="N5" i="26" l="1"/>
  <c r="N6" i="26"/>
  <c r="M55" i="27"/>
  <c r="N55" i="27" s="1"/>
  <c r="M54" i="27"/>
  <c r="N54" i="27" s="1"/>
  <c r="M48" i="27"/>
  <c r="N48" i="27" s="1"/>
  <c r="M52" i="27"/>
  <c r="N52" i="27" s="1"/>
  <c r="M53" i="27"/>
  <c r="N53" i="27" s="1"/>
  <c r="M50" i="27"/>
  <c r="N50" i="27" s="1"/>
  <c r="M22" i="27"/>
  <c r="N22" i="27" s="1"/>
  <c r="M28" i="27"/>
  <c r="N28" i="27" s="1"/>
  <c r="M43" i="27"/>
  <c r="N43" i="27" s="1"/>
  <c r="M8" i="27"/>
  <c r="N8" i="27" s="1"/>
  <c r="M15" i="27"/>
  <c r="N15" i="27" s="1"/>
  <c r="M12" i="27"/>
  <c r="N12" i="27" s="1"/>
  <c r="M14" i="27"/>
  <c r="N14" i="27" s="1"/>
  <c r="M23" i="27"/>
  <c r="N23" i="27" s="1"/>
  <c r="M17" i="27"/>
  <c r="N17" i="27" s="1"/>
  <c r="M11" i="27"/>
  <c r="N11" i="27" s="1"/>
  <c r="M6" i="27"/>
  <c r="N6" i="27" s="1"/>
  <c r="M9" i="27"/>
  <c r="N9" i="27" s="1"/>
  <c r="M7" i="27"/>
  <c r="N7" i="27" s="1"/>
  <c r="M13" i="27"/>
  <c r="N13" i="27" s="1"/>
  <c r="M5" i="27"/>
  <c r="N5" i="27" s="1"/>
  <c r="M4" i="27"/>
  <c r="N4" i="27" s="1"/>
  <c r="M10" i="28"/>
  <c r="N10" i="28" s="1"/>
  <c r="M5" i="28"/>
  <c r="N5" i="28" s="1"/>
  <c r="M4" i="28"/>
  <c r="N4" i="28" s="1"/>
  <c r="R5" i="26" l="1"/>
  <c r="R4" i="26"/>
  <c r="R5" i="25"/>
  <c r="S6" i="26" l="1"/>
  <c r="Y6" i="26" s="1"/>
  <c r="R6" i="3"/>
  <c r="S6" i="3" s="1"/>
  <c r="Y6" i="3" s="1"/>
  <c r="I6" i="3"/>
  <c r="I10" i="21"/>
  <c r="R10" i="21"/>
  <c r="S10" i="21" s="1"/>
  <c r="AI10" i="21" s="1"/>
  <c r="R5" i="21"/>
  <c r="R4" i="21"/>
  <c r="R11" i="21"/>
  <c r="R8" i="21"/>
  <c r="R7" i="21"/>
  <c r="I5" i="29"/>
  <c r="J5" i="29" s="1"/>
  <c r="S5" i="29"/>
  <c r="T5" i="29" s="1"/>
  <c r="Z5" i="29" s="1"/>
  <c r="S11" i="29"/>
  <c r="S7" i="29"/>
  <c r="S12" i="29"/>
  <c r="R5" i="28"/>
  <c r="S5" i="28" s="1"/>
  <c r="S13" i="28"/>
  <c r="S9" i="28"/>
  <c r="S6" i="28"/>
  <c r="R10" i="28"/>
  <c r="S10" i="28" s="1"/>
  <c r="S15" i="28"/>
  <c r="S12" i="28"/>
  <c r="R16" i="28"/>
  <c r="S16" i="28" s="1"/>
  <c r="R4" i="28"/>
  <c r="I22" i="27"/>
  <c r="R9" i="20"/>
  <c r="S9" i="20" s="1"/>
  <c r="AI9" i="20" s="1"/>
  <c r="I9" i="20"/>
  <c r="I8" i="20"/>
  <c r="R8" i="20"/>
  <c r="S8" i="20" s="1"/>
  <c r="AI8" i="20" s="1"/>
  <c r="R6" i="20"/>
  <c r="R14" i="20"/>
  <c r="R5" i="20"/>
  <c r="R13" i="20"/>
  <c r="R7" i="20"/>
  <c r="R22" i="27"/>
  <c r="S22" i="27" s="1"/>
  <c r="AD22" i="27" s="1"/>
  <c r="S30" i="27"/>
  <c r="R5" i="27"/>
  <c r="S5" i="27" s="1"/>
  <c r="R13" i="27"/>
  <c r="S13" i="27" s="1"/>
  <c r="R7" i="27"/>
  <c r="S7" i="27" s="1"/>
  <c r="R9" i="27"/>
  <c r="S9" i="27" s="1"/>
  <c r="S57" i="27"/>
  <c r="AD57" i="27" s="1"/>
  <c r="R11" i="27"/>
  <c r="S11" i="27" s="1"/>
  <c r="S58" i="27"/>
  <c r="AD58" i="27" s="1"/>
  <c r="R10" i="27"/>
  <c r="S10" i="27" s="1"/>
  <c r="R6" i="27"/>
  <c r="S6" i="27" s="1"/>
  <c r="R47" i="27"/>
  <c r="S47" i="27" s="1"/>
  <c r="R23" i="27"/>
  <c r="S23" i="27" s="1"/>
  <c r="R14" i="27"/>
  <c r="S14" i="27" s="1"/>
  <c r="R15" i="27"/>
  <c r="S15" i="27" s="1"/>
  <c r="R12" i="27"/>
  <c r="S12" i="27" s="1"/>
  <c r="R49" i="27"/>
  <c r="S49" i="27" s="1"/>
  <c r="R17" i="27"/>
  <c r="S17" i="27" s="1"/>
  <c r="R43" i="27"/>
  <c r="S43" i="27" s="1"/>
  <c r="S21" i="27"/>
  <c r="S28" i="27"/>
  <c r="S16" i="27"/>
  <c r="S50" i="27"/>
  <c r="S53" i="27"/>
  <c r="R8" i="27"/>
  <c r="S8" i="27" s="1"/>
  <c r="S25" i="27"/>
  <c r="S52" i="27"/>
  <c r="S48" i="27"/>
  <c r="S54" i="27"/>
  <c r="S55" i="27"/>
  <c r="S5" i="26" l="1"/>
  <c r="S4" i="26"/>
  <c r="S5" i="21"/>
  <c r="S11" i="21"/>
  <c r="S8" i="21"/>
  <c r="S6" i="21"/>
  <c r="S7" i="21"/>
  <c r="S5" i="25"/>
  <c r="I5" i="25"/>
  <c r="T7" i="29"/>
  <c r="T12" i="29"/>
  <c r="Z12" i="29" s="1"/>
  <c r="S5" i="3"/>
  <c r="I5" i="3"/>
  <c r="S10" i="20"/>
  <c r="S7" i="20"/>
  <c r="R4" i="20"/>
  <c r="S4" i="20" s="1"/>
  <c r="S4" i="28"/>
  <c r="Z7" i="29" l="1"/>
  <c r="I7" i="29"/>
  <c r="J7" i="29" s="1"/>
  <c r="I11" i="29" l="1"/>
  <c r="J11" i="29" s="1"/>
  <c r="T11" i="29"/>
  <c r="Z11" i="29" s="1"/>
  <c r="I55" i="27" l="1"/>
  <c r="AD55" i="27" s="1"/>
  <c r="I54" i="27"/>
  <c r="AD54" i="27" s="1"/>
  <c r="I48" i="27"/>
  <c r="AD48" i="27" s="1"/>
  <c r="I52" i="27"/>
  <c r="AD52" i="27" s="1"/>
  <c r="I53" i="27"/>
  <c r="AD53" i="27" s="1"/>
  <c r="I50" i="27"/>
  <c r="AD50" i="27" s="1"/>
  <c r="I28" i="27"/>
  <c r="AD28" i="27" s="1"/>
  <c r="I21" i="27"/>
  <c r="AD21" i="27" s="1"/>
  <c r="I17" i="27"/>
  <c r="AD17" i="27" s="1"/>
  <c r="I49" i="27"/>
  <c r="AD49" i="27" s="1"/>
  <c r="I4" i="27"/>
  <c r="I5" i="27"/>
  <c r="AD5" i="27" s="1"/>
  <c r="I13" i="27"/>
  <c r="AD13" i="27" s="1"/>
  <c r="I7" i="27"/>
  <c r="AD7" i="27" s="1"/>
  <c r="I9" i="27"/>
  <c r="AD9" i="27" s="1"/>
  <c r="I57" i="27"/>
  <c r="I11" i="27"/>
  <c r="AD11" i="27" s="1"/>
  <c r="I58" i="27"/>
  <c r="I12" i="27"/>
  <c r="AD12" i="27" s="1"/>
  <c r="I10" i="27"/>
  <c r="AD10" i="27" s="1"/>
  <c r="I23" i="27"/>
  <c r="AD23" i="27" s="1"/>
  <c r="I47" i="27"/>
  <c r="AD47" i="27" s="1"/>
  <c r="I16" i="27"/>
  <c r="AD16" i="27" s="1"/>
  <c r="I8" i="27"/>
  <c r="AD8" i="27" s="1"/>
  <c r="I14" i="27"/>
  <c r="AD14" i="27" s="1"/>
  <c r="I6" i="27"/>
  <c r="AD6" i="27" s="1"/>
  <c r="I30" i="27"/>
  <c r="AD30" i="27" s="1"/>
  <c r="I25" i="27"/>
  <c r="AD25" i="27" s="1"/>
  <c r="I15" i="27"/>
  <c r="AD15" i="27" s="1"/>
  <c r="I43" i="27"/>
  <c r="AD43" i="27" s="1"/>
  <c r="H9" i="2"/>
  <c r="I9" i="2" s="1"/>
  <c r="Y9" i="2" s="1"/>
  <c r="H7" i="2"/>
  <c r="I7" i="2" s="1"/>
  <c r="Y7" i="2" s="1"/>
  <c r="H8" i="2"/>
  <c r="I8" i="2" s="1"/>
  <c r="Y8" i="2" s="1"/>
  <c r="I4" i="20" l="1"/>
  <c r="H6" i="20"/>
  <c r="I6" i="20" s="1"/>
  <c r="I14" i="20"/>
  <c r="I13" i="20"/>
  <c r="H5" i="20"/>
  <c r="I5" i="20" s="1"/>
  <c r="I10" i="20"/>
  <c r="AI10" i="20" s="1"/>
  <c r="H7" i="20"/>
  <c r="I7" i="20" s="1"/>
  <c r="AI7" i="20" s="1"/>
  <c r="I8" i="21"/>
  <c r="AI8" i="21" s="1"/>
  <c r="H5" i="21"/>
  <c r="H4" i="21"/>
  <c r="I4" i="21" s="1"/>
  <c r="H11" i="21"/>
  <c r="I11" i="21" s="1"/>
  <c r="AI11" i="21" s="1"/>
  <c r="I13" i="21"/>
  <c r="H6" i="21"/>
  <c r="I6" i="21" s="1"/>
  <c r="AI6" i="21" s="1"/>
  <c r="H7" i="21"/>
  <c r="I7" i="21" s="1"/>
  <c r="AI7" i="21" s="1"/>
  <c r="I4" i="3"/>
  <c r="H4" i="25"/>
  <c r="I6" i="28"/>
  <c r="AD6" i="28" s="1"/>
  <c r="I12" i="28"/>
  <c r="AD12" i="28" s="1"/>
  <c r="I5" i="28"/>
  <c r="AD5" i="28" s="1"/>
  <c r="I13" i="28"/>
  <c r="AD13" i="28" s="1"/>
  <c r="I9" i="28"/>
  <c r="AD9" i="28" s="1"/>
  <c r="I10" i="28"/>
  <c r="AD10" i="28" s="1"/>
  <c r="I15" i="28"/>
  <c r="AD15" i="28" s="1"/>
  <c r="I16" i="28"/>
  <c r="AD16" i="28" s="1"/>
  <c r="I4" i="28"/>
  <c r="AD4" i="28" s="1"/>
  <c r="I4" i="25" l="1"/>
  <c r="H5" i="26"/>
  <c r="I5" i="26" s="1"/>
  <c r="Y5" i="26" s="1"/>
  <c r="H4" i="26"/>
  <c r="I4" i="26" s="1"/>
  <c r="Y4" i="26" s="1"/>
  <c r="S14" i="20" l="1"/>
  <c r="AI14" i="20" s="1"/>
  <c r="H5" i="2"/>
  <c r="I5" i="2" s="1"/>
  <c r="Y5" i="2" s="1"/>
  <c r="H6" i="2"/>
  <c r="I6" i="2" s="1"/>
  <c r="Y6" i="2" s="1"/>
  <c r="I4" i="2"/>
  <c r="Y4" i="2" s="1"/>
  <c r="S13" i="21" l="1"/>
  <c r="AI13" i="21" s="1"/>
  <c r="S4" i="21"/>
  <c r="AI4" i="21" s="1"/>
  <c r="I5" i="21" l="1"/>
  <c r="AI5" i="21" s="1"/>
  <c r="R4" i="25"/>
  <c r="S4" i="25" s="1"/>
  <c r="R4" i="3"/>
  <c r="S4" i="3" s="1"/>
  <c r="Y4" i="3" s="1"/>
  <c r="S6" i="20"/>
  <c r="AI6" i="20" s="1"/>
  <c r="S5" i="20"/>
  <c r="AI5" i="20" s="1"/>
  <c r="S13" i="20"/>
  <c r="AI13" i="20" s="1"/>
  <c r="R4" i="27"/>
  <c r="S4" i="27" s="1"/>
  <c r="AD4" i="27" s="1"/>
  <c r="AB4" i="20" l="1"/>
  <c r="AC4" i="20" s="1"/>
  <c r="AI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22 WEEKS 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 E - 54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- 22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-56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25 WEEKS
T=1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55 WEEKS
T=1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- 22 WEEKS
T 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 xml:space="preserve">TIME SINCE - 54 WEEKS
 T=0.25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 xml:space="preserve">TIME SINCE - 56
 T=0.25
</t>
        </r>
      </text>
    </comment>
    <comment ref="T2" authorId="0" shapeId="0">
      <text>
        <r>
          <rPr>
            <sz val="22"/>
            <color indexed="81"/>
            <rFont val="Tahoma"/>
            <family val="2"/>
          </rPr>
          <t xml:space="preserve">TIME - 33 WEEKS
T-=0.5
</t>
        </r>
      </text>
    </comment>
    <comment ref="Y2" authorId="0" shapeId="0">
      <text>
        <r>
          <rPr>
            <sz val="22"/>
            <color indexed="81"/>
            <rFont val="Tahoma"/>
            <family val="2"/>
          </rPr>
          <t xml:space="preserve">TIME - 05 WEEKS
T-=1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- 66 WEEKS
T=0.25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-22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- 44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- 54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- 56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YAI:NP DUE TO ASIAN GAMES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 WEEK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- 66 WEEKS
T=0.25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- 54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- 56 WEEKS
T=0.25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- 44 WEEKS
T=0.5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- 05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22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 - 54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INTENATONAL EVENT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- 66 WEEKS
T=0.25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- 54 WEEKS
T=0.25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- 56 WEEKS
T=0.25</t>
        </r>
      </text>
    </comment>
    <comment ref="T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- 44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- 41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- 22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- 56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  <comment ref="K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  <comment ref="P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</commentList>
</comments>
</file>

<file path=xl/sharedStrings.xml><?xml version="1.0" encoding="utf-8"?>
<sst xmlns="http://schemas.openxmlformats.org/spreadsheetml/2006/main" count="1077" uniqueCount="338">
  <si>
    <t>Eabad Ali</t>
  </si>
  <si>
    <t>S.No.</t>
  </si>
  <si>
    <t>Name</t>
  </si>
  <si>
    <t>RS:X</t>
  </si>
  <si>
    <t>S.No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</si>
  <si>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</si>
  <si>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</si>
  <si>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</si>
  <si>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</si>
  <si>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</si>
  <si>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</si>
  <si>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</si>
  <si>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</si>
  <si>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</si>
  <si>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</si>
  <si>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</si>
  <si>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</si>
  <si>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</si>
  <si>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</si>
  <si>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</si>
  <si>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03.09.1997</t>
  </si>
  <si>
    <t>09.12.2002</t>
  </si>
  <si>
    <t>13.08.1999</t>
  </si>
  <si>
    <t>D.O.B</t>
  </si>
  <si>
    <t>ISHWARIYA GANESH</t>
  </si>
  <si>
    <t>Imtizulu Jamir</t>
  </si>
  <si>
    <t xml:space="preserve">Vijay B More </t>
  </si>
  <si>
    <t>RS:X WOMEN</t>
  </si>
  <si>
    <t>MOHIT SAINI</t>
  </si>
  <si>
    <t>ISRAJ ALI</t>
  </si>
  <si>
    <t>DEELIP KUMAR</t>
  </si>
  <si>
    <t>GITESH</t>
  </si>
  <si>
    <t>BIKRAM MAHAPATRA</t>
  </si>
  <si>
    <t>AVINASH YADAV</t>
  </si>
  <si>
    <t>DEEPAK K SAINI</t>
  </si>
  <si>
    <t>SANJAY KUMAR</t>
  </si>
  <si>
    <t>KANNAN M</t>
  </si>
  <si>
    <t>PUNIT KUMAR SAHOO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</si>
  <si>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</si>
  <si>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</si>
  <si>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</si>
  <si>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</si>
  <si>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</si>
  <si>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</si>
  <si>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</si>
  <si>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AMIT KUMAR SHEOKAND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</si>
  <si>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</si>
  <si>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</si>
  <si>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</si>
  <si>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</si>
  <si>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</si>
  <si>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</si>
  <si>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</si>
  <si>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</si>
  <si>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</si>
  <si>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</si>
  <si>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</si>
  <si>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</si>
  <si>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</si>
  <si>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</si>
  <si>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</si>
  <si>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</si>
  <si>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</si>
  <si>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</si>
  <si>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</si>
  <si>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</si>
  <si>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</si>
  <si>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</si>
  <si>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</si>
  <si>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12.08.1998</t>
  </si>
  <si>
    <t>19.10.1997</t>
  </si>
  <si>
    <t>08.08.1999</t>
  </si>
  <si>
    <t>04.06.1998</t>
  </si>
  <si>
    <t>17.08.1999</t>
  </si>
  <si>
    <t>20.08.2001</t>
  </si>
  <si>
    <t>14.06.1998</t>
  </si>
  <si>
    <t>01.12.1997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</si>
  <si>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</si>
  <si>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</si>
  <si>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</si>
  <si>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</si>
  <si>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</si>
  <si>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</si>
  <si>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</si>
  <si>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</si>
  <si>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</si>
  <si>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</si>
  <si>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RMYC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</si>
  <si>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</si>
  <si>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</si>
  <si>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</si>
  <si>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</si>
  <si>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</si>
  <si>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</si>
  <si>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</si>
  <si>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</si>
  <si>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</si>
  <si>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</si>
  <si>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MWTC/ INA</t>
  </si>
  <si>
    <t>CHINMAY GOYAL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</si>
  <si>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</si>
  <si>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</si>
  <si>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</si>
  <si>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</si>
  <si>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</si>
  <si>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</si>
  <si>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</si>
  <si>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</si>
  <si>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</si>
  <si>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MANASWINI MAHARANA</t>
  </si>
  <si>
    <t>OYA</t>
  </si>
  <si>
    <t>20.05.1994</t>
  </si>
  <si>
    <t>KATYA COELHO</t>
  </si>
  <si>
    <t>D SEKHAR RAO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</si>
  <si>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</si>
  <si>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</si>
  <si>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</si>
  <si>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</si>
  <si>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</si>
  <si>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</si>
  <si>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</si>
  <si>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NOT MEMBER</t>
  </si>
  <si>
    <t>29.12.1998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</si>
  <si>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</si>
  <si>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</si>
  <si>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</si>
  <si>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</si>
  <si>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</si>
  <si>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</si>
  <si>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</si>
  <si>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</si>
  <si>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</si>
  <si>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</si>
  <si>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SCORE R/OFF</t>
  </si>
  <si>
    <t>LT CDR AMAN MOHAN VYAS / AASTHA SENAPATI</t>
  </si>
  <si>
    <t>21.06.1994/15.09.2003</t>
  </si>
  <si>
    <t>INWTC (MBI)</t>
  </si>
  <si>
    <t>DOIPHODE SI/RAMYA SARAVANAN</t>
  </si>
  <si>
    <t>07.11.1996/29.09.2000</t>
  </si>
  <si>
    <t>INWTC(MBI)</t>
  </si>
  <si>
    <t>14.10.1978</t>
  </si>
  <si>
    <t>JEROME KUMAR S</t>
  </si>
  <si>
    <t>BINOOB M / AJAY RAJ SINGH</t>
  </si>
  <si>
    <t>MANGALI KOTESWARA RAO</t>
  </si>
  <si>
    <t>22.06.2000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</si>
  <si>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</si>
  <si>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</si>
  <si>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</si>
  <si>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</si>
  <si>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</si>
  <si>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</si>
  <si>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</si>
  <si>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01.06.2003</t>
  </si>
  <si>
    <t>RITHIK DHALIWAL</t>
  </si>
  <si>
    <t>15.03.2002</t>
  </si>
  <si>
    <t>PRIYANSHU SAHOO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</si>
  <si>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</si>
  <si>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</si>
  <si>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</si>
  <si>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</si>
  <si>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</si>
  <si>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</si>
  <si>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</si>
  <si>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</si>
  <si>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</si>
  <si>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470 (MIXED)</t>
  </si>
  <si>
    <t>SCORE  R/OFF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</si>
  <si>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</si>
  <si>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</si>
  <si>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</si>
  <si>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</si>
  <si>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</si>
  <si>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</si>
  <si>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</si>
  <si>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</si>
  <si>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</si>
  <si>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</si>
  <si>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</si>
  <si>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</si>
  <si>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</si>
  <si>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</si>
  <si>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</si>
  <si>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</si>
  <si>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</si>
  <si>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</si>
  <si>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</si>
  <si>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</si>
  <si>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</si>
  <si>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</si>
  <si>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</si>
  <si>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</si>
  <si>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</si>
  <si>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CAPT ADITYA SANGWAN</t>
  </si>
  <si>
    <t>VIDYANSHI MISHRA</t>
  </si>
  <si>
    <t>10.07.2005</t>
  </si>
  <si>
    <t>CHITRESH TATHA</t>
  </si>
  <si>
    <t>30.10.2001</t>
  </si>
  <si>
    <t>HRIDIN NK</t>
  </si>
  <si>
    <t>04.05.2000</t>
  </si>
  <si>
    <t xml:space="preserve">FORMULA KITE </t>
  </si>
  <si>
    <t>ALL INDIA WINDSURFING &amp; KITEBOARDING CHAMPIONSHIP 2023 (11-14 MAY 23), CHENNAI</t>
  </si>
  <si>
    <t>37TH HYDERABAD SAILING WEEK 2023 (03-09 JUL 23)</t>
  </si>
  <si>
    <t>4</t>
  </si>
  <si>
    <t>37TH HYDERABAD SAILING WEEK  22 (03-09 JUL 23)</t>
  </si>
  <si>
    <t>RAMMILAN YADAV</t>
  </si>
  <si>
    <t>RAJESH PANDIAN P</t>
  </si>
  <si>
    <t>NANHE RAJA BUNDELA</t>
  </si>
  <si>
    <t>BALAGURU G</t>
  </si>
  <si>
    <t>KONTHOUJAM KARNAJIT</t>
  </si>
  <si>
    <t>NP - ASIAN GAMES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</si>
  <si>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</si>
  <si>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</si>
  <si>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</si>
  <si>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</si>
  <si>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</si>
  <si>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</si>
  <si>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</si>
  <si>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</si>
  <si>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</si>
  <si>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</si>
  <si>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</si>
  <si>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</si>
  <si>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</si>
  <si>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</si>
  <si>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</si>
  <si>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</si>
  <si>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</si>
  <si>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</si>
  <si>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03.02.1999</t>
  </si>
  <si>
    <t>02.11.2000</t>
  </si>
  <si>
    <t>02.06.2005</t>
  </si>
  <si>
    <t>05.03.2003</t>
  </si>
  <si>
    <t>11.03.2001</t>
  </si>
  <si>
    <t>CDR HARMEET KAUR</t>
  </si>
  <si>
    <t>Ved Prakash Pathak</t>
  </si>
  <si>
    <t>NIKHAMONI BORA</t>
  </si>
  <si>
    <t>DOS&amp;YWA</t>
  </si>
  <si>
    <t>06.04.2001</t>
  </si>
  <si>
    <t>24.07.2007 / 22.11.1998</t>
  </si>
  <si>
    <t>VISHNU M / KARTHIK B</t>
  </si>
  <si>
    <t>22.08.2000 / 30.12.1993</t>
  </si>
  <si>
    <t>1</t>
  </si>
  <si>
    <t>BRIJRAJ VERMA / VISHAKA SANJAY PAWAR</t>
  </si>
  <si>
    <t>18.01.1982 / 29.05.2003</t>
  </si>
  <si>
    <t>ILCA 7</t>
  </si>
  <si>
    <t>0/8 RACES</t>
  </si>
  <si>
    <t>ILCA 6</t>
  </si>
  <si>
    <t>YAI SAILING CHAMPIONSHIP 2023 (07-13 FEB 23)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</si>
  <si>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</si>
  <si>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</si>
  <si>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</si>
  <si>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</si>
  <si>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</si>
  <si>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</si>
  <si>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</si>
  <si>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</si>
  <si>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</si>
  <si>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</si>
  <si>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</si>
  <si>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</si>
  <si>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</si>
  <si>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</si>
  <si>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</si>
  <si>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</si>
  <si>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</si>
  <si>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</si>
  <si>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</si>
  <si>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</si>
  <si>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NATIONALS  + BEST TWO OUT OF REST</t>
  </si>
  <si>
    <t>NATIONAL POINTS + BEST TWO OUT OF REST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</si>
  <si>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</si>
  <si>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</si>
  <si>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</si>
  <si>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</si>
  <si>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</si>
  <si>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</si>
  <si>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</si>
  <si>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</si>
  <si>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</si>
  <si>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</si>
  <si>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</si>
  <si>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</si>
  <si>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</si>
  <si>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</si>
  <si>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</si>
  <si>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</si>
  <si>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</si>
  <si>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</si>
  <si>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</si>
  <si>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</si>
  <si>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</si>
  <si>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</si>
  <si>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</si>
  <si>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</si>
  <si>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</si>
  <si>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</si>
  <si>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</si>
  <si>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</si>
  <si>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</si>
  <si>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</si>
  <si>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20.03.2009</t>
  </si>
  <si>
    <t>AADYA TYAGI</t>
  </si>
  <si>
    <t>RMSC</t>
  </si>
  <si>
    <t>GANESH VISHVAKARMA</t>
  </si>
  <si>
    <t>08.08.2006</t>
  </si>
  <si>
    <t>ANAND SINGH</t>
  </si>
  <si>
    <t>10.07.2001</t>
  </si>
  <si>
    <t>JASPAL SINGH / VANSHIKA SINGH</t>
  </si>
  <si>
    <t>12.02.1994 / 07.06.2003</t>
  </si>
  <si>
    <t>2/7 RACES</t>
  </si>
  <si>
    <t>NS RAWAT</t>
  </si>
  <si>
    <t>NON MEMBER</t>
  </si>
  <si>
    <t>ANMOL BADYAL</t>
  </si>
  <si>
    <t>ANIRAJ SENDHAV</t>
  </si>
  <si>
    <t>07.01.2005 / 15.08.2005</t>
  </si>
  <si>
    <t xml:space="preserve">24.07.2007 / 10.07.2001 </t>
  </si>
  <si>
    <t>PAIR BROKEN</t>
  </si>
  <si>
    <t>3/7 RACES</t>
  </si>
  <si>
    <t>0/11 RACES</t>
  </si>
  <si>
    <t>1/11 RACES</t>
  </si>
  <si>
    <t>YAI SENIOR NATIONALS 2023, MUMBAI (20-26 SEP 23)</t>
  </si>
  <si>
    <t>YAI SAILING CHAMPIONSHIP 2023, MUMBAI (07-13 FEB 23 )</t>
  </si>
  <si>
    <t>SAIL INDIA 2023, MUMBAI (24-31 JAN 23)</t>
  </si>
  <si>
    <t>SAIL INDIA 2024, MUMBAI (12-20 JAN 24)</t>
  </si>
  <si>
    <t xml:space="preserve">YAI SAILING CHAMPIONSHIP 2023, MUMBAI (07-13 FEB 23) </t>
  </si>
  <si>
    <t>YAI SENIOR NATIONALS 2022, MUMBAI (13 NOV - 19 NOV 22)</t>
  </si>
  <si>
    <t>YAI SAILING CHAMPIONSHIP 2023, MUMBAI (07-13 FEB 23)</t>
  </si>
  <si>
    <t>SAIL INDIA 23, MUMBAI (24-31 JAN 23)</t>
  </si>
  <si>
    <t>SAIL GOA 2023, GOA (19 - 25 APR 23)</t>
  </si>
  <si>
    <t xml:space="preserve">YAI SAILING CHAMPIONSHIP 2023, MUMBAI  (07-13 FEB 23) </t>
  </si>
  <si>
    <t>YAI SENIOR NATIONALS 2022, MUMBAI (13-19 NOV 22)</t>
  </si>
  <si>
    <t>SAIL GOA 2023, GOA (19 -25 MAY 23)</t>
  </si>
  <si>
    <t xml:space="preserve"> SAIL INDIA 2023, MUMBAI (24-31 JAN 23)</t>
  </si>
  <si>
    <t>YAI SAILING CHAMPIONSHIP 2023, MUMBAI  (07-13 FEB 23)</t>
  </si>
  <si>
    <t>SAIL GOA 2023, GOA (19-25 APR 23)</t>
  </si>
  <si>
    <t>YAI SR NATIONALS 2023, MUMBAI (20-26 SEP 23)</t>
  </si>
  <si>
    <t>NATIONAL + BEST TWO OUT OF REST</t>
  </si>
  <si>
    <t>Nationals  Score+ Best Two out of 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</si>
</sst>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4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39">
    <xf numFmtId="0" fontId="0" fillId="0" borderId="0" xfId="0"/>
    <xf numFmtId="0" fontId="0" fillId="0" borderId="1" xfId="0" applyNumberForma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1" fillId="2" borderId="1" xfId="0" applyNumberFormat="1" applyFont="1" applyFill="1" applyBorder="1" applyAlignment="1">
      <alignment wrapText="1"/>
    </xf>
    <xf numFmtId="0" fontId="0" fillId="0" borderId="1" xfId="0" quotePrefix="1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0" xfId="0" applyNumberFormat="1" applyFont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0" fontId="21" fillId="3" borderId="0" xfId="0" applyNumberFormat="1" applyFont="1" applyFill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2" fillId="0" borderId="5" xfId="0" applyNumberFormat="1" applyFont="1" applyBorder="1"/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4" fillId="0" borderId="1" xfId="0" quotePrefix="1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vertical="center" wrapText="1"/>
    </xf>
    <xf numFmtId="0" fontId="25" fillId="0" borderId="1" xfId="0" applyNumberFormat="1" applyFont="1" applyBorder="1" applyAlignment="1">
      <alignment horizontal="left" vertical="center"/>
    </xf>
    <xf numFmtId="0" fontId="25" fillId="0" borderId="1" xfId="0" applyNumberFormat="1" applyFont="1" applyBorder="1" applyAlignment="1">
      <alignment horizontal="center" vertical="center"/>
    </xf>
    <xf numFmtId="0" fontId="25" fillId="3" borderId="1" xfId="0" applyNumberFormat="1" applyFont="1" applyFill="1" applyBorder="1" applyAlignment="1">
      <alignment vertical="center" wrapText="1"/>
    </xf>
    <xf numFmtId="0" fontId="25" fillId="3" borderId="1" xfId="0" applyNumberFormat="1" applyFont="1" applyFill="1" applyBorder="1" applyAlignment="1">
      <alignment horizontal="left" vertical="center"/>
    </xf>
    <xf numFmtId="0" fontId="25" fillId="3" borderId="1" xfId="0" applyNumberFormat="1" applyFont="1" applyFill="1" applyBorder="1" applyAlignment="1">
      <alignment horizontal="center" vertical="center"/>
    </xf>
    <xf numFmtId="0" fontId="24" fillId="3" borderId="4" xfId="0" applyNumberFormat="1" applyFont="1" applyFill="1" applyBorder="1" applyAlignment="1">
      <alignment horizontal="center" vertical="center"/>
    </xf>
    <xf numFmtId="2" fontId="24" fillId="3" borderId="4" xfId="0" applyNumberFormat="1" applyFont="1" applyFill="1" applyBorder="1" applyAlignment="1">
      <alignment horizontal="center" vertical="center" wrapText="1"/>
    </xf>
    <xf numFmtId="2" fontId="24" fillId="3" borderId="4" xfId="0" applyNumberFormat="1" applyFont="1" applyFill="1" applyBorder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1" fontId="25" fillId="2" borderId="1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1" fillId="7" borderId="0" xfId="0" applyNumberFormat="1" applyFont="1" applyFill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30" fillId="0" borderId="0" xfId="0" applyNumberFormat="1" applyFont="1" applyAlignment="1">
      <alignment vertical="center"/>
    </xf>
    <xf numFmtId="0" fontId="24" fillId="3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Border="1" applyAlignment="1">
      <alignment horizontal="center" vertical="center"/>
    </xf>
    <xf numFmtId="0" fontId="30" fillId="3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Border="1" applyAlignment="1">
      <alignment horizontal="left" vertical="center"/>
    </xf>
    <xf numFmtId="0" fontId="28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0" fontId="28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2" borderId="1" xfId="0" applyNumberFormat="1" applyFont="1" applyFill="1" applyBorder="1" applyAlignment="1">
      <alignment horizontal="center" vertical="center" wrapText="1"/>
    </xf>
    <xf numFmtId="0" fontId="28" fillId="4" borderId="0" xfId="0" applyNumberFormat="1" applyFont="1" applyFill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/>
    </xf>
    <xf numFmtId="2" fontId="24" fillId="3" borderId="1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0" fillId="7" borderId="0" xfId="0" applyNumberFormat="1" applyFill="1"/>
    <xf numFmtId="0" fontId="2" fillId="7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left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0" fontId="28" fillId="7" borderId="1" xfId="0" applyNumberFormat="1" applyFont="1" applyFill="1" applyBorder="1" applyAlignment="1">
      <alignment horizontal="center" vertical="center"/>
    </xf>
    <xf numFmtId="0" fontId="28" fillId="7" borderId="1" xfId="0" applyNumberFormat="1" applyFont="1" applyFill="1" applyBorder="1" applyAlignment="1">
      <alignment horizontal="left" vertical="center" wrapText="1"/>
    </xf>
    <xf numFmtId="0" fontId="28" fillId="7" borderId="1" xfId="0" applyNumberFormat="1" applyFont="1" applyFill="1" applyBorder="1" applyAlignment="1">
      <alignment horizontal="center" vertical="center" wrapText="1"/>
    </xf>
    <xf numFmtId="0" fontId="21" fillId="7" borderId="1" xfId="0" applyNumberFormat="1" applyFont="1" applyFill="1" applyBorder="1" applyAlignment="1">
      <alignment horizontal="center" vertical="center" wrapText="1"/>
    </xf>
    <xf numFmtId="0" fontId="29" fillId="7" borderId="1" xfId="0" applyNumberFormat="1" applyFont="1" applyFill="1" applyBorder="1" applyAlignment="1">
      <alignment horizontal="center" vertical="center" wrapText="1"/>
    </xf>
    <xf numFmtId="0" fontId="21" fillId="7" borderId="1" xfId="0" applyNumberFormat="1" applyFont="1" applyFill="1" applyBorder="1" applyAlignment="1">
      <alignment horizontal="center" vertical="center"/>
    </xf>
    <xf numFmtId="0" fontId="28" fillId="7" borderId="0" xfId="0" applyNumberFormat="1" applyFont="1" applyFill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center" wrapText="1"/>
    </xf>
    <xf numFmtId="49" fontId="21" fillId="7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quotePrefix="1" applyNumberFormat="1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3" borderId="1" xfId="0" applyNumberFormat="1" applyFill="1" applyBorder="1"/>
    <xf numFmtId="0" fontId="6" fillId="2" borderId="9" xfId="0" applyNumberFormat="1" applyFont="1" applyFill="1" applyBorder="1" applyAlignment="1">
      <alignment vertical="center" wrapText="1"/>
    </xf>
    <xf numFmtId="0" fontId="6" fillId="2" borderId="10" xfId="0" applyNumberFormat="1" applyFont="1" applyFill="1" applyBorder="1" applyAlignment="1">
      <alignment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left" vertical="center"/>
    </xf>
    <xf numFmtId="0" fontId="14" fillId="0" borderId="4" xfId="0" applyNumberFormat="1" applyFont="1" applyBorder="1" applyAlignment="1">
      <alignment horizontal="left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vertical="center" wrapText="1"/>
    </xf>
    <xf numFmtId="0" fontId="14" fillId="0" borderId="2" xfId="0" applyNumberFormat="1" applyFont="1" applyBorder="1" applyAlignment="1">
      <alignment vertical="center" wrapText="1"/>
    </xf>
    <xf numFmtId="0" fontId="7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/>
    </xf>
    <xf numFmtId="0" fontId="10" fillId="2" borderId="8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7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Border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 wrapText="1"/>
    </xf>
    <xf numFmtId="0" fontId="11" fillId="5" borderId="1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0" fontId="19" fillId="5" borderId="1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31" fillId="5" borderId="1" xfId="0" applyNumberFormat="1" applyFont="1" applyFill="1" applyBorder="1" applyAlignment="1">
      <alignment horizontal="center" vertical="center" wrapText="1"/>
    </xf>
    <xf numFmtId="0" fontId="32" fillId="5" borderId="1" xfId="0" applyNumberFormat="1" applyFont="1" applyFill="1" applyBorder="1" applyAlignment="1">
      <alignment horizontal="center" vertical="center" wrapText="1"/>
    </xf>
    <xf numFmtId="0" fontId="32" fillId="5" borderId="5" xfId="0" applyNumberFormat="1" applyFont="1" applyFill="1" applyBorder="1" applyAlignment="1">
      <alignment horizontal="center" vertical="center" wrapText="1"/>
    </xf>
    <xf numFmtId="0" fontId="32" fillId="5" borderId="11" xfId="0" applyNumberFormat="1" applyFont="1" applyFill="1" applyBorder="1" applyAlignment="1">
      <alignment horizontal="center" vertical="center" wrapText="1"/>
    </xf>
    <xf numFmtId="0" fontId="33" fillId="5" borderId="1" xfId="0" applyNumberFormat="1" applyFont="1" applyFill="1" applyBorder="1" applyAlignment="1">
      <alignment horizontal="center" vertical="center" wrapText="1"/>
    </xf>
    <xf numFmtId="0" fontId="7" fillId="5" borderId="5" xfId="0" applyNumberFormat="1" applyFont="1" applyFill="1" applyBorder="1" applyAlignment="1">
      <alignment horizontal="center" vertical="center" wrapText="1"/>
    </xf>
    <xf numFmtId="0" fontId="7" fillId="5" borderId="11" xfId="0" applyNumberFormat="1" applyFont="1" applyFill="1" applyBorder="1" applyAlignment="1">
      <alignment horizontal="center" vertical="center" wrapText="1"/>
    </xf>
    <xf numFmtId="0" fontId="7" fillId="5" borderId="12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3"/>
  <sheetViews>
    <sheetView view="pageBreakPreview" zoomScale="70" zoomScaleNormal="70" zoomScaleSheetLayoutView="70" zoomScalePageLayoutView="70" workbookViewId="0">
      <pane xSplit="20" ySplit="3" topLeftCell="U4" activePane="bottomRight" state="frozen"/>
      <selection pane="topRight" activeCell="K1" sqref="K1"/>
      <selection pane="bottomLeft" activeCell="A4" sqref="A4"/>
      <selection pane="bottomRight" activeCell="B28" sqref="B28"/>
    </sheetView>
  </sheetViews>
  <sheetFormatPr defaultRowHeight="15"/>
  <cols>
    <col min="1" max="1" width="5.85546875" style="27" customWidth="1"/>
    <col min="2" max="2" width="41" style="28" customWidth="1"/>
    <col min="3" max="3" width="29.42578125" style="27" customWidth="1"/>
    <col min="4" max="4" width="20" style="33" customWidth="1"/>
    <col min="5" max="7" width="14.140625" style="27" customWidth="1"/>
    <col min="8" max="8" width="9.28515625" style="27" customWidth="1"/>
    <col min="9" max="19" width="12.140625" style="27" customWidth="1"/>
    <col min="20" max="20" width="16" style="44" customWidth="1"/>
    <col min="21" max="21" width="14.42578125" style="44" customWidth="1"/>
    <col min="22" max="22" width="14.140625" style="27" customWidth="1"/>
    <col min="23" max="23" width="11.140625" style="27" customWidth="1"/>
    <col min="24" max="24" width="11.28515625" style="48" customWidth="1"/>
    <col min="25" max="25" width="11.5703125" style="26" bestFit="1" customWidth="1"/>
    <col min="26" max="26" width="9.140625" style="26"/>
    <col min="27" max="27" width="11.5703125" style="26" customWidth="1"/>
    <col min="28" max="16384" width="9.140625" style="26"/>
  </cols>
  <sheetData>
    <row r="1" spans="1:27" ht="57" customHeight="1">
      <c r="A1" s="169" t="s">
        <v>93</v>
      </c>
      <c r="B1" s="169"/>
      <c r="C1" s="169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</row>
    <row r="2" spans="1:27" ht="129.75" customHeight="1">
      <c r="A2" s="172" t="s">
        <v>1</v>
      </c>
      <c r="B2" s="178" t="s">
        <v>2</v>
      </c>
      <c r="C2" s="176" t="s">
        <v>7</v>
      </c>
      <c r="D2" s="174" t="s">
        <v>78</v>
      </c>
      <c r="E2" s="231" t="s">
        <v>320</v>
      </c>
      <c r="F2" s="231"/>
      <c r="G2" s="231"/>
      <c r="H2" s="231"/>
      <c r="I2" s="231"/>
      <c r="J2" s="231" t="s">
        <v>321</v>
      </c>
      <c r="K2" s="231"/>
      <c r="L2" s="231"/>
      <c r="M2" s="231"/>
      <c r="N2" s="231"/>
      <c r="O2" s="231" t="s">
        <v>322</v>
      </c>
      <c r="P2" s="231"/>
      <c r="Q2" s="231"/>
      <c r="R2" s="231"/>
      <c r="S2" s="231"/>
      <c r="T2" s="231" t="s">
        <v>323</v>
      </c>
      <c r="U2" s="231"/>
      <c r="V2" s="231"/>
      <c r="W2" s="231"/>
      <c r="X2" s="231"/>
      <c r="Y2" s="167" t="s">
        <v>261</v>
      </c>
    </row>
    <row r="3" spans="1:27" s="29" customFormat="1" ht="105" customHeight="1">
      <c r="A3" s="173"/>
      <c r="B3" s="179"/>
      <c r="C3" s="177"/>
      <c r="D3" s="175"/>
      <c r="E3" s="17" t="s">
        <v>126</v>
      </c>
      <c r="F3" s="17" t="s">
        <v>127</v>
      </c>
      <c r="G3" s="17" t="s">
        <v>128</v>
      </c>
      <c r="H3" s="47" t="s">
        <v>108</v>
      </c>
      <c r="I3" s="59" t="s">
        <v>133</v>
      </c>
      <c r="J3" s="17" t="s">
        <v>126</v>
      </c>
      <c r="K3" s="17" t="s">
        <v>127</v>
      </c>
      <c r="L3" s="17" t="s">
        <v>128</v>
      </c>
      <c r="M3" s="47" t="s">
        <v>108</v>
      </c>
      <c r="N3" s="60" t="s">
        <v>133</v>
      </c>
      <c r="O3" s="17" t="s">
        <v>126</v>
      </c>
      <c r="P3" s="17" t="s">
        <v>127</v>
      </c>
      <c r="Q3" s="17" t="s">
        <v>128</v>
      </c>
      <c r="R3" s="47" t="s">
        <v>108</v>
      </c>
      <c r="S3" s="60" t="s">
        <v>133</v>
      </c>
      <c r="T3" s="17" t="s">
        <v>126</v>
      </c>
      <c r="U3" s="17" t="s">
        <v>127</v>
      </c>
      <c r="V3" s="17" t="s">
        <v>128</v>
      </c>
      <c r="W3" s="47" t="s">
        <v>108</v>
      </c>
      <c r="X3" s="60" t="s">
        <v>133</v>
      </c>
      <c r="Y3" s="168"/>
      <c r="Z3" s="61"/>
      <c r="AA3" s="61"/>
    </row>
    <row r="4" spans="1:27" s="109" customFormat="1" ht="42.75" customHeight="1">
      <c r="A4" s="94">
        <v>1</v>
      </c>
      <c r="B4" s="95" t="s">
        <v>106</v>
      </c>
      <c r="C4" s="96" t="s">
        <v>14</v>
      </c>
      <c r="D4" s="95" t="s">
        <v>82</v>
      </c>
      <c r="E4" s="96">
        <v>9</v>
      </c>
      <c r="F4" s="96">
        <v>1</v>
      </c>
      <c r="G4" s="96">
        <v>1</v>
      </c>
      <c r="H4" s="105">
        <f>200*(E4+1-F4)*G4/E4</f>
        <v>200</v>
      </c>
      <c r="I4" s="97">
        <f>ROUNDUP(H4,0)</f>
        <v>200</v>
      </c>
      <c r="J4" s="98">
        <v>7</v>
      </c>
      <c r="K4" s="98">
        <v>1</v>
      </c>
      <c r="L4" s="98">
        <v>0.25</v>
      </c>
      <c r="M4" s="107">
        <f>200*(J4+1-K4)*L4/J4</f>
        <v>50</v>
      </c>
      <c r="N4" s="97">
        <f>ROUNDUP(M4,0)</f>
        <v>50</v>
      </c>
      <c r="O4" s="98">
        <v>9</v>
      </c>
      <c r="P4" s="98">
        <v>1</v>
      </c>
      <c r="Q4" s="96">
        <v>0.25</v>
      </c>
      <c r="R4" s="107">
        <f>200*(O4+1-P4)*Q4/O4</f>
        <v>50</v>
      </c>
      <c r="S4" s="97">
        <f>ROUNDUP(R4,0)</f>
        <v>50</v>
      </c>
      <c r="T4" s="98">
        <v>8</v>
      </c>
      <c r="U4" s="98">
        <v>1</v>
      </c>
      <c r="V4" s="96">
        <v>1</v>
      </c>
      <c r="W4" s="107">
        <f>200*(T4+1-U4)*V4/T4</f>
        <v>200</v>
      </c>
      <c r="X4" s="97">
        <f>ROUNDUP(W4,0)</f>
        <v>200</v>
      </c>
      <c r="Y4" s="101">
        <f>LARGE(CHOOSE({1,2,3}, N4,S4, X4),1)+LARGE(CHOOSE({1,2,3}, N4,S4, X4,),2)+I4</f>
        <v>450</v>
      </c>
      <c r="Z4" s="108"/>
      <c r="AA4" s="108"/>
    </row>
    <row r="5" spans="1:27" s="109" customFormat="1" ht="23.25" customHeight="1">
      <c r="A5" s="94">
        <v>2</v>
      </c>
      <c r="B5" s="95" t="s">
        <v>105</v>
      </c>
      <c r="C5" s="96" t="s">
        <v>15</v>
      </c>
      <c r="D5" s="95" t="s">
        <v>79</v>
      </c>
      <c r="E5" s="96">
        <v>9</v>
      </c>
      <c r="F5" s="96">
        <v>2</v>
      </c>
      <c r="G5" s="96">
        <v>1</v>
      </c>
      <c r="H5" s="105">
        <f>200*(E5+1-F5)*G5/E5</f>
        <v>177.77777777777777</v>
      </c>
      <c r="I5" s="97">
        <f>ROUNDUP(H5,0)</f>
        <v>178</v>
      </c>
      <c r="J5" s="98">
        <v>7</v>
      </c>
      <c r="K5" s="98">
        <v>3</v>
      </c>
      <c r="L5" s="98">
        <v>0.25</v>
      </c>
      <c r="M5" s="107">
        <f>200*(J5+1-K5)*L5/J5</f>
        <v>35.714285714285715</v>
      </c>
      <c r="N5" s="97">
        <f>ROUNDUP(M5,0)</f>
        <v>36</v>
      </c>
      <c r="O5" s="98">
        <v>9</v>
      </c>
      <c r="P5" s="98">
        <v>2</v>
      </c>
      <c r="Q5" s="96">
        <v>0.25</v>
      </c>
      <c r="R5" s="107">
        <f>200*(O5+1-P5)*Q5/O5</f>
        <v>44.444444444444443</v>
      </c>
      <c r="S5" s="97">
        <f>ROUNDUP(R5,0)</f>
        <v>45</v>
      </c>
      <c r="T5" s="98">
        <v>8</v>
      </c>
      <c r="U5" s="98">
        <v>1</v>
      </c>
      <c r="V5" s="96">
        <v>1</v>
      </c>
      <c r="W5" s="107">
        <f>200*(T5+1-U5)*V5/T5</f>
        <v>200</v>
      </c>
      <c r="X5" s="97">
        <f>ROUNDUP(W5,0)</f>
        <v>200</v>
      </c>
      <c r="Y5" s="101">
        <f>LARGE(CHOOSE({1,2,3}, N5,S5, X5),1)+LARGE(CHOOSE({1,2,3}, N5,S5, X5,),2)+I5</f>
        <v>423</v>
      </c>
      <c r="Z5" s="108"/>
      <c r="AA5" s="108"/>
    </row>
    <row r="6" spans="1:27" s="109" customFormat="1" ht="23.25" customHeight="1">
      <c r="A6" s="94">
        <v>3</v>
      </c>
      <c r="B6" s="95" t="s">
        <v>107</v>
      </c>
      <c r="C6" s="96" t="s">
        <v>48</v>
      </c>
      <c r="D6" s="95" t="s">
        <v>80</v>
      </c>
      <c r="E6" s="96">
        <v>9</v>
      </c>
      <c r="F6" s="96">
        <v>1</v>
      </c>
      <c r="G6" s="96">
        <v>1</v>
      </c>
      <c r="H6" s="105">
        <f>200*(E6+1-F6)*G6/E6</f>
        <v>200</v>
      </c>
      <c r="I6" s="97">
        <f>ROUNDUP(H6,0)</f>
        <v>200</v>
      </c>
      <c r="J6" s="98">
        <v>7</v>
      </c>
      <c r="K6" s="98">
        <v>2</v>
      </c>
      <c r="L6" s="98">
        <v>0.25</v>
      </c>
      <c r="M6" s="107">
        <f>200*(J6+1-K6)*L6/J6</f>
        <v>42.857142857142854</v>
      </c>
      <c r="N6" s="97">
        <f>ROUNDUP(M6,0)</f>
        <v>43</v>
      </c>
      <c r="O6" s="98">
        <v>9</v>
      </c>
      <c r="P6" s="98">
        <v>3</v>
      </c>
      <c r="Q6" s="96">
        <v>0.25</v>
      </c>
      <c r="R6" s="107">
        <f>200*(O6+1-P6)*Q6/O6</f>
        <v>38.888888888888886</v>
      </c>
      <c r="S6" s="97">
        <f>ROUNDUP(R6,0)</f>
        <v>39</v>
      </c>
      <c r="T6" s="98">
        <v>8</v>
      </c>
      <c r="U6" s="98">
        <v>2</v>
      </c>
      <c r="V6" s="96">
        <v>1</v>
      </c>
      <c r="W6" s="107">
        <f>200*(T6+1-U6)*V6/T6</f>
        <v>175</v>
      </c>
      <c r="X6" s="97">
        <f>ROUNDUP(W6,0)</f>
        <v>175</v>
      </c>
      <c r="Y6" s="101">
        <f>LARGE(CHOOSE({1,2,3}, N6,S6, X6),1)+LARGE(CHOOSE({1,2,3}, N6,S6, X6,),2)+I6</f>
        <v>418</v>
      </c>
      <c r="Z6" s="108"/>
      <c r="AA6" s="108"/>
    </row>
    <row r="7" spans="1:27" s="109" customFormat="1" ht="23.25" customHeight="1">
      <c r="A7" s="94">
        <v>4</v>
      </c>
      <c r="B7" s="99" t="s">
        <v>142</v>
      </c>
      <c r="C7" s="101" t="s">
        <v>183</v>
      </c>
      <c r="D7" s="100" t="s">
        <v>79</v>
      </c>
      <c r="E7" s="96">
        <v>9</v>
      </c>
      <c r="F7" s="101">
        <v>3</v>
      </c>
      <c r="G7" s="96">
        <v>1</v>
      </c>
      <c r="H7" s="105">
        <f>200*(E7+1-F7)*G7/E7</f>
        <v>155.55555555555554</v>
      </c>
      <c r="I7" s="97">
        <f>ROUNDUP(H7,0)</f>
        <v>156</v>
      </c>
      <c r="J7" s="98">
        <v>7</v>
      </c>
      <c r="K7" s="98" t="s">
        <v>46</v>
      </c>
      <c r="L7" s="98">
        <v>0.25</v>
      </c>
      <c r="M7" s="106">
        <v>0</v>
      </c>
      <c r="N7" s="97">
        <f>ROUNDUP(M7,0)</f>
        <v>0</v>
      </c>
      <c r="O7" s="98">
        <v>9</v>
      </c>
      <c r="P7" s="104">
        <v>7</v>
      </c>
      <c r="Q7" s="96">
        <v>0.25</v>
      </c>
      <c r="R7" s="107">
        <f>200*(O7+1-P7)*Q7/O7</f>
        <v>16.666666666666668</v>
      </c>
      <c r="S7" s="97">
        <f>ROUNDUP(R7,0)</f>
        <v>17</v>
      </c>
      <c r="T7" s="98">
        <v>8</v>
      </c>
      <c r="U7" s="104">
        <v>4</v>
      </c>
      <c r="V7" s="96">
        <v>1</v>
      </c>
      <c r="W7" s="107">
        <f>200*(T7+1-U7)*V7/T7</f>
        <v>125</v>
      </c>
      <c r="X7" s="97">
        <f>ROUNDUP(W7,0)</f>
        <v>125</v>
      </c>
      <c r="Y7" s="101">
        <f>LARGE(CHOOSE({1,2,3}, N7,S7, X7),1)+LARGE(CHOOSE({1,2,3}, N7,S7, X7,),2)+I7</f>
        <v>298</v>
      </c>
      <c r="Z7" s="108"/>
      <c r="AA7" s="108"/>
    </row>
    <row r="8" spans="1:27" s="109" customFormat="1" ht="39.75" customHeight="1">
      <c r="A8" s="94">
        <v>5</v>
      </c>
      <c r="B8" s="99" t="s">
        <v>118</v>
      </c>
      <c r="C8" s="101" t="s">
        <v>119</v>
      </c>
      <c r="D8" s="100" t="s">
        <v>79</v>
      </c>
      <c r="E8" s="96">
        <v>9</v>
      </c>
      <c r="F8" s="101">
        <v>5</v>
      </c>
      <c r="G8" s="96">
        <v>1</v>
      </c>
      <c r="H8" s="105">
        <f>200*(E8+1-F8)*G8/E8</f>
        <v>111.11111111111111</v>
      </c>
      <c r="I8" s="97">
        <f>ROUNDUP(H8,0)</f>
        <v>112</v>
      </c>
      <c r="J8" s="98">
        <v>7</v>
      </c>
      <c r="K8" s="98">
        <v>4</v>
      </c>
      <c r="L8" s="98">
        <v>0.25</v>
      </c>
      <c r="M8" s="107">
        <f>200*(J8+1-K8)*L8/J8</f>
        <v>28.571428571428573</v>
      </c>
      <c r="N8" s="97">
        <f>ROUNDUP(M8,0)</f>
        <v>29</v>
      </c>
      <c r="O8" s="98">
        <v>9</v>
      </c>
      <c r="P8" s="98">
        <v>4</v>
      </c>
      <c r="Q8" s="96">
        <v>0.25</v>
      </c>
      <c r="R8" s="107">
        <f>200*(O8+1-P8)*Q8/O8</f>
        <v>33.333333333333336</v>
      </c>
      <c r="S8" s="97">
        <f>ROUNDUP(R8,0)</f>
        <v>34</v>
      </c>
      <c r="T8" s="98">
        <v>8</v>
      </c>
      <c r="U8" s="98">
        <v>3</v>
      </c>
      <c r="V8" s="96">
        <v>1</v>
      </c>
      <c r="W8" s="107">
        <f>200*(T8+1-U8)*V8/T8</f>
        <v>150</v>
      </c>
      <c r="X8" s="97">
        <f>ROUNDUP(W8,0)</f>
        <v>150</v>
      </c>
      <c r="Y8" s="101">
        <f>LARGE(CHOOSE({1,2,3}, N8,S8, X8),1)+LARGE(CHOOSE({1,2,3}, N8,S8, X8,),2)+I8</f>
        <v>296</v>
      </c>
      <c r="Z8" s="108"/>
      <c r="AA8" s="108"/>
    </row>
    <row r="9" spans="1:27" s="109" customFormat="1" ht="33" customHeight="1">
      <c r="A9" s="94">
        <v>6</v>
      </c>
      <c r="B9" s="99" t="s">
        <v>94</v>
      </c>
      <c r="C9" s="101" t="s">
        <v>95</v>
      </c>
      <c r="D9" s="100" t="s">
        <v>80</v>
      </c>
      <c r="E9" s="96">
        <v>9</v>
      </c>
      <c r="F9" s="101">
        <v>4</v>
      </c>
      <c r="G9" s="96">
        <v>1</v>
      </c>
      <c r="H9" s="105">
        <f>200*(E9+1-F9)*G9/E9</f>
        <v>133.33333333333334</v>
      </c>
      <c r="I9" s="97">
        <f>ROUNDUP(H9,0)</f>
        <v>134</v>
      </c>
      <c r="J9" s="98">
        <v>7</v>
      </c>
      <c r="K9" s="98">
        <v>5</v>
      </c>
      <c r="L9" s="98">
        <v>0.25</v>
      </c>
      <c r="M9" s="107">
        <f>200*(J9+1-K9)*L9/J9</f>
        <v>21.428571428571427</v>
      </c>
      <c r="N9" s="97">
        <f>ROUNDUP(M9,0)</f>
        <v>22</v>
      </c>
      <c r="O9" s="98">
        <v>9</v>
      </c>
      <c r="P9" s="98">
        <v>5</v>
      </c>
      <c r="Q9" s="96">
        <v>0.25</v>
      </c>
      <c r="R9" s="107">
        <f>200*(O9+1-P9)*Q9/O9</f>
        <v>27.777777777777779</v>
      </c>
      <c r="S9" s="97">
        <f>ROUNDUP(R9,0)</f>
        <v>28</v>
      </c>
      <c r="T9" s="98">
        <v>8</v>
      </c>
      <c r="U9" s="98">
        <v>5</v>
      </c>
      <c r="V9" s="96">
        <v>1</v>
      </c>
      <c r="W9" s="107">
        <f>200*(T9+1-U9)*V9/T9</f>
        <v>100</v>
      </c>
      <c r="X9" s="97">
        <f>ROUNDUP(W9,0)</f>
        <v>100</v>
      </c>
      <c r="Y9" s="101">
        <f>LARGE(CHOOSE({1,2,3}, N9,S9, X9),1)+LARGE(CHOOSE({1,2,3}, N9,S9, X9,),2)+I9</f>
        <v>262</v>
      </c>
      <c r="Z9" s="108"/>
      <c r="AA9" s="108"/>
    </row>
    <row r="10" spans="1:27" s="109" customFormat="1" ht="23.25" customHeight="1">
      <c r="A10" s="94">
        <v>7</v>
      </c>
      <c r="B10" s="99" t="s">
        <v>257</v>
      </c>
      <c r="C10" s="133" t="s">
        <v>256</v>
      </c>
      <c r="D10" s="135" t="s">
        <v>80</v>
      </c>
      <c r="E10" s="133">
        <v>9</v>
      </c>
      <c r="F10" s="133" t="s">
        <v>129</v>
      </c>
      <c r="G10" s="133">
        <v>1</v>
      </c>
      <c r="H10" s="133">
        <v>67</v>
      </c>
      <c r="I10" s="97">
        <f>ROUNDUP(H10,0)</f>
        <v>67</v>
      </c>
      <c r="J10" s="133">
        <v>7</v>
      </c>
      <c r="K10" s="133" t="s">
        <v>129</v>
      </c>
      <c r="L10" s="98">
        <v>0.25</v>
      </c>
      <c r="M10" s="133">
        <v>11</v>
      </c>
      <c r="N10" s="97">
        <f>ROUNDUP(M10,0)</f>
        <v>11</v>
      </c>
      <c r="O10" s="134">
        <v>9</v>
      </c>
      <c r="P10" s="134" t="s">
        <v>129</v>
      </c>
      <c r="Q10" s="96">
        <v>0.25</v>
      </c>
      <c r="R10" s="133">
        <v>17</v>
      </c>
      <c r="S10" s="114">
        <f>ROUNDUP(R10,0)</f>
        <v>17</v>
      </c>
      <c r="T10" s="98">
        <v>8</v>
      </c>
      <c r="U10" s="134">
        <v>6</v>
      </c>
      <c r="V10" s="96">
        <v>1</v>
      </c>
      <c r="W10" s="107">
        <f>200*(T10+1-U10)*V10/T10</f>
        <v>75</v>
      </c>
      <c r="X10" s="97">
        <f>ROUNDUP(W10,0)</f>
        <v>75</v>
      </c>
      <c r="Y10" s="101">
        <f>LARGE(CHOOSE({1,2,3}, N10,S10, X10),1)+LARGE(CHOOSE({1,2,3}, N10,S10, X10,),2)+I10</f>
        <v>159</v>
      </c>
      <c r="Z10" s="108"/>
      <c r="AA10" s="108"/>
    </row>
    <row r="11" spans="1:27" s="131" customFormat="1" ht="38.25" customHeight="1">
      <c r="A11" s="94">
        <v>8</v>
      </c>
      <c r="B11" s="102" t="s">
        <v>254</v>
      </c>
      <c r="C11" s="104" t="s">
        <v>255</v>
      </c>
      <c r="D11" s="103" t="s">
        <v>80</v>
      </c>
      <c r="E11" s="133">
        <v>9</v>
      </c>
      <c r="F11" s="133" t="s">
        <v>129</v>
      </c>
      <c r="G11" s="133">
        <v>1</v>
      </c>
      <c r="H11" s="133">
        <v>33.5</v>
      </c>
      <c r="I11" s="97">
        <f>ROUNDUP(H11,0)</f>
        <v>34</v>
      </c>
      <c r="J11" s="133">
        <v>7</v>
      </c>
      <c r="K11" s="133" t="s">
        <v>129</v>
      </c>
      <c r="L11" s="98">
        <v>0.25</v>
      </c>
      <c r="M11" s="133">
        <v>0</v>
      </c>
      <c r="N11" s="97">
        <f>ROUNDUP(M11,0)</f>
        <v>0</v>
      </c>
      <c r="O11" s="134">
        <v>9</v>
      </c>
      <c r="P11" s="134" t="s">
        <v>129</v>
      </c>
      <c r="Q11" s="96">
        <v>0.25</v>
      </c>
      <c r="R11" s="133">
        <v>0</v>
      </c>
      <c r="S11" s="114">
        <f>ROUNDUP(R11,0)</f>
        <v>0</v>
      </c>
      <c r="T11" s="98">
        <v>8</v>
      </c>
      <c r="U11" s="134">
        <v>7</v>
      </c>
      <c r="V11" s="96">
        <v>1</v>
      </c>
      <c r="W11" s="107">
        <f>200*(T11+1-U11)*V11/T11</f>
        <v>50</v>
      </c>
      <c r="X11" s="97">
        <f>ROUNDUP(W11,0)</f>
        <v>50</v>
      </c>
      <c r="Y11" s="101">
        <f>LARGE(CHOOSE({1,2,3}, N11,S11, X11),1)+LARGE(CHOOSE({1,2,3}, N11,S11, X11,),2)+I11</f>
        <v>84</v>
      </c>
      <c r="Z11" s="108"/>
    </row>
    <row r="12" spans="1:27" s="131" customFormat="1" ht="25.5" customHeight="1">
      <c r="A12" s="94">
        <v>9</v>
      </c>
      <c r="B12" s="99" t="s">
        <v>239</v>
      </c>
      <c r="C12" s="101" t="s">
        <v>240</v>
      </c>
      <c r="D12" s="100" t="s">
        <v>79</v>
      </c>
      <c r="E12" s="96">
        <v>9</v>
      </c>
      <c r="F12" s="101">
        <v>9</v>
      </c>
      <c r="G12" s="96">
        <v>1</v>
      </c>
      <c r="H12" s="132">
        <f>200*(E12+1-F12)*G12/E12</f>
        <v>22.222222222222221</v>
      </c>
      <c r="I12" s="97">
        <f>ROUNDUP(H12,0)</f>
        <v>23</v>
      </c>
      <c r="J12" s="98">
        <v>7</v>
      </c>
      <c r="K12" s="98" t="s">
        <v>46</v>
      </c>
      <c r="L12" s="98">
        <v>0.25</v>
      </c>
      <c r="M12" s="98">
        <v>0</v>
      </c>
      <c r="N12" s="97">
        <f>ROUNDUP(M12,0)</f>
        <v>0</v>
      </c>
      <c r="O12" s="104">
        <v>9</v>
      </c>
      <c r="P12" s="104" t="s">
        <v>129</v>
      </c>
      <c r="Q12" s="96">
        <v>0.25</v>
      </c>
      <c r="R12" s="101">
        <v>6</v>
      </c>
      <c r="S12" s="114">
        <f>ROUNDUP(R12,0)</f>
        <v>6</v>
      </c>
      <c r="T12" s="98">
        <v>8</v>
      </c>
      <c r="U12" s="104" t="s">
        <v>46</v>
      </c>
      <c r="V12" s="96">
        <v>1</v>
      </c>
      <c r="W12" s="107">
        <v>0</v>
      </c>
      <c r="X12" s="97">
        <f>ROUNDUP(W12,0)</f>
        <v>0</v>
      </c>
      <c r="Y12" s="101">
        <f>LARGE(CHOOSE({1,2,3}, N12,S12, X12),1)+LARGE(CHOOSE({1,2,3}, N12,S12, X12,),2)+I12</f>
        <v>29</v>
      </c>
      <c r="Z12" s="108"/>
    </row>
    <row r="13" spans="1:27" s="109" customFormat="1" ht="27" customHeight="1">
      <c r="A13" s="94">
        <v>10</v>
      </c>
      <c r="B13" s="99" t="s">
        <v>270</v>
      </c>
      <c r="C13" s="101" t="s">
        <v>271</v>
      </c>
      <c r="D13" s="100" t="s">
        <v>79</v>
      </c>
      <c r="E13" s="101">
        <v>9</v>
      </c>
      <c r="F13" s="101" t="s">
        <v>129</v>
      </c>
      <c r="G13" s="101">
        <v>1</v>
      </c>
      <c r="H13" s="101">
        <v>0</v>
      </c>
      <c r="I13" s="97">
        <f>ROUNDUP(H13,0)</f>
        <v>0</v>
      </c>
      <c r="J13" s="101">
        <v>7</v>
      </c>
      <c r="K13" s="101" t="s">
        <v>129</v>
      </c>
      <c r="L13" s="101">
        <v>0.25</v>
      </c>
      <c r="M13" s="101">
        <v>0</v>
      </c>
      <c r="N13" s="97">
        <f>ROUNDUP(M13,0)</f>
        <v>0</v>
      </c>
      <c r="O13" s="101">
        <v>9</v>
      </c>
      <c r="P13" s="101" t="s">
        <v>129</v>
      </c>
      <c r="Q13" s="101">
        <v>0.25</v>
      </c>
      <c r="R13" s="101">
        <v>0</v>
      </c>
      <c r="S13" s="114">
        <f>ROUNDUP(R13,0)</f>
        <v>0</v>
      </c>
      <c r="T13" s="104">
        <v>8</v>
      </c>
      <c r="U13" s="104">
        <v>8</v>
      </c>
      <c r="V13" s="101">
        <v>1</v>
      </c>
      <c r="W13" s="144">
        <f>200*(T13+1-U13)*V13/T13</f>
        <v>25</v>
      </c>
      <c r="X13" s="97">
        <f>ROUNDUP(W13,0)</f>
        <v>25</v>
      </c>
      <c r="Y13" s="101">
        <f>LARGE(CHOOSE({1,2,3}, N13,S13, X13),1)+LARGE(CHOOSE({1,2,3}, N13,S13, X13,),2)+I13</f>
        <v>25</v>
      </c>
    </row>
  </sheetData>
  <autoFilter ref="A3:Y10">
    <sortState ref="A5:Y13">
      <sortCondition descending="1" ref="Y3:Y10"/>
    </sortState>
  </autoFilter>
  <sortState ref="A4:A20">
    <sortCondition ref="A4"/>
  </sortState>
  <mergeCells count="10">
    <mergeCell ref="Y2:Y3"/>
    <mergeCell ref="A1:X1"/>
    <mergeCell ref="E2:I2"/>
    <mergeCell ref="T2:X2"/>
    <mergeCell ref="A2:A3"/>
    <mergeCell ref="D2:D3"/>
    <mergeCell ref="C2:C3"/>
    <mergeCell ref="B2:B3"/>
    <mergeCell ref="J2:N2"/>
    <mergeCell ref="O2:S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8"/>
  <sheetViews>
    <sheetView view="pageBreakPreview" zoomScale="85" zoomScaleNormal="100" zoomScaleSheetLayoutView="85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5" sqref="A5:XFD5"/>
    </sheetView>
  </sheetViews>
  <sheetFormatPr defaultRowHeight="15"/>
  <cols>
    <col min="1" max="1" width="7.85546875" style="16" customWidth="1"/>
    <col min="2" max="2" width="24.7109375" style="16" customWidth="1"/>
    <col min="3" max="3" width="11.42578125" style="16" customWidth="1"/>
    <col min="4" max="4" width="17.7109375" style="16" customWidth="1"/>
    <col min="5" max="5" width="8.5703125" style="19" customWidth="1"/>
    <col min="6" max="6" width="11.140625" style="19" customWidth="1"/>
    <col min="7" max="7" width="9.7109375" style="19" customWidth="1"/>
    <col min="8" max="9" width="10.140625" style="4" customWidth="1"/>
    <col min="10" max="10" width="8.7109375" style="4" customWidth="1"/>
    <col min="11" max="11" width="8.42578125" style="4" customWidth="1"/>
    <col min="12" max="12" width="10.85546875" style="4" customWidth="1"/>
    <col min="13" max="13" width="10.140625" style="4" customWidth="1"/>
    <col min="14" max="14" width="7.85546875" style="4" customWidth="1"/>
    <col min="15" max="15" width="7" style="45" customWidth="1"/>
    <col min="16" max="16" width="6.85546875" style="45" customWidth="1"/>
    <col min="17" max="17" width="7" style="45" customWidth="1"/>
    <col min="18" max="18" width="6.28515625" style="45" customWidth="1"/>
    <col min="19" max="24" width="10.140625" style="45" customWidth="1"/>
    <col min="25" max="25" width="7.7109375" style="91" customWidth="1"/>
    <col min="26" max="27" width="7.85546875" style="91" customWidth="1"/>
    <col min="28" max="28" width="14.85546875" style="91" customWidth="1"/>
    <col min="29" max="29" width="9.28515625" style="4" customWidth="1"/>
    <col min="30" max="30" width="11.85546875" style="16" customWidth="1"/>
    <col min="31" max="16384" width="9.140625" style="16"/>
  </cols>
  <sheetData>
    <row r="1" spans="1:30" ht="21">
      <c r="A1" s="180" t="s">
        <v>244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</row>
    <row r="2" spans="1:30" ht="88.5" customHeight="1">
      <c r="A2" s="181" t="s">
        <v>4</v>
      </c>
      <c r="B2" s="181" t="s">
        <v>2</v>
      </c>
      <c r="C2" s="181" t="s">
        <v>7</v>
      </c>
      <c r="D2" s="181" t="s">
        <v>78</v>
      </c>
      <c r="E2" s="171" t="s">
        <v>320</v>
      </c>
      <c r="F2" s="171"/>
      <c r="G2" s="171"/>
      <c r="H2" s="171"/>
      <c r="I2" s="171"/>
      <c r="J2" s="171" t="s">
        <v>324</v>
      </c>
      <c r="K2" s="171"/>
      <c r="L2" s="171"/>
      <c r="M2" s="171"/>
      <c r="N2" s="171"/>
      <c r="O2" s="171" t="s">
        <v>322</v>
      </c>
      <c r="P2" s="171"/>
      <c r="Q2" s="171"/>
      <c r="R2" s="171"/>
      <c r="S2" s="171"/>
      <c r="T2" s="171" t="s">
        <v>203</v>
      </c>
      <c r="U2" s="171"/>
      <c r="V2" s="171"/>
      <c r="W2" s="171"/>
      <c r="X2" s="171"/>
      <c r="Y2" s="171" t="s">
        <v>323</v>
      </c>
      <c r="Z2" s="171"/>
      <c r="AA2" s="171"/>
      <c r="AB2" s="171"/>
      <c r="AC2" s="171"/>
      <c r="AD2" s="183" t="s">
        <v>262</v>
      </c>
    </row>
    <row r="3" spans="1:30" s="34" customFormat="1" ht="71.25" customHeight="1">
      <c r="A3" s="182"/>
      <c r="B3" s="182"/>
      <c r="C3" s="182"/>
      <c r="D3" s="182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183"/>
    </row>
    <row r="4" spans="1:30" ht="75" customHeight="1">
      <c r="A4" s="37">
        <v>1</v>
      </c>
      <c r="B4" s="9" t="s">
        <v>6</v>
      </c>
      <c r="C4" s="9" t="s">
        <v>61</v>
      </c>
      <c r="D4" s="46" t="s">
        <v>79</v>
      </c>
      <c r="E4" s="38">
        <v>36</v>
      </c>
      <c r="F4" s="38" t="s">
        <v>209</v>
      </c>
      <c r="G4" s="38">
        <v>1</v>
      </c>
      <c r="H4" s="11">
        <v>200</v>
      </c>
      <c r="I4" s="6">
        <f>ROUNDUP(H4,0)</f>
        <v>200</v>
      </c>
      <c r="J4" s="39">
        <v>23</v>
      </c>
      <c r="K4" s="39">
        <v>1</v>
      </c>
      <c r="L4" s="39">
        <v>0.25</v>
      </c>
      <c r="M4" s="11">
        <f>200*(J4+1-K4)*L4/J4</f>
        <v>50</v>
      </c>
      <c r="N4" s="6">
        <f>ROUNDUP(M4,0)</f>
        <v>50</v>
      </c>
      <c r="O4" s="39">
        <v>20</v>
      </c>
      <c r="P4" s="39">
        <v>1</v>
      </c>
      <c r="Q4" s="39">
        <v>0.25</v>
      </c>
      <c r="R4" s="11">
        <f>200*(O4+1-P4)*Q4/O4</f>
        <v>50</v>
      </c>
      <c r="S4" s="6">
        <f>ROUNDUP(R4,0)</f>
        <v>50</v>
      </c>
      <c r="T4" s="90">
        <v>23</v>
      </c>
      <c r="U4" s="92" t="s">
        <v>241</v>
      </c>
      <c r="V4" s="90">
        <v>1</v>
      </c>
      <c r="W4" s="11">
        <f>200*(T4+1-U4)*V4/T4</f>
        <v>200</v>
      </c>
      <c r="X4" s="6">
        <f>ROUNDUP(W4,0)</f>
        <v>200</v>
      </c>
      <c r="Y4" s="10">
        <v>24</v>
      </c>
      <c r="Z4" s="10">
        <v>1</v>
      </c>
      <c r="AA4" s="10">
        <v>1</v>
      </c>
      <c r="AB4" s="11">
        <f>200*(Y4+1-Z4)*AA4/Y4</f>
        <v>200</v>
      </c>
      <c r="AC4" s="6">
        <f>ROUNDUP(AB4,0)</f>
        <v>200</v>
      </c>
      <c r="AD4" s="35">
        <f>LARGE(CHOOSE({1,2,3,4}, N4,S4,X4,AC4),1)+LARGE(CHOOSE({1,2,3,4}, N4,S4,X4,AC4),2)+I4</f>
        <v>600</v>
      </c>
    </row>
    <row r="5" spans="1:30" s="34" customFormat="1" ht="41.25" customHeight="1">
      <c r="A5" s="37">
        <v>2</v>
      </c>
      <c r="B5" s="9" t="s">
        <v>28</v>
      </c>
      <c r="C5" s="9" t="s">
        <v>62</v>
      </c>
      <c r="D5" s="46" t="s">
        <v>79</v>
      </c>
      <c r="E5" s="38">
        <v>36</v>
      </c>
      <c r="F5" s="38">
        <v>2</v>
      </c>
      <c r="G5" s="38">
        <v>1</v>
      </c>
      <c r="H5" s="11">
        <f>200*(E5+1-F5)*G5/E5</f>
        <v>194.44444444444446</v>
      </c>
      <c r="I5" s="6">
        <f>ROUNDUP(H5,0)</f>
        <v>195</v>
      </c>
      <c r="J5" s="39">
        <v>23</v>
      </c>
      <c r="K5" s="39">
        <v>2</v>
      </c>
      <c r="L5" s="39">
        <v>0.25</v>
      </c>
      <c r="M5" s="11">
        <f>200*(J5+1-K5)*L5/J5</f>
        <v>47.826086956521742</v>
      </c>
      <c r="N5" s="6">
        <f>ROUNDUP(M5,0)</f>
        <v>48</v>
      </c>
      <c r="O5" s="39">
        <v>20</v>
      </c>
      <c r="P5" s="39">
        <v>2</v>
      </c>
      <c r="Q5" s="39">
        <v>0.25</v>
      </c>
      <c r="R5" s="11">
        <f>200*(O5+1-P5)*Q5/O5</f>
        <v>47.5</v>
      </c>
      <c r="S5" s="6">
        <f>ROUNDUP(R5,0)</f>
        <v>48</v>
      </c>
      <c r="T5" s="10">
        <v>23</v>
      </c>
      <c r="U5" s="93">
        <v>1</v>
      </c>
      <c r="V5" s="10">
        <v>1</v>
      </c>
      <c r="W5" s="11">
        <f>200*(T5+1-U5)*V5/T5</f>
        <v>200</v>
      </c>
      <c r="X5" s="6">
        <f>ROUNDUP(W5,0)</f>
        <v>200</v>
      </c>
      <c r="Y5" s="10">
        <v>24</v>
      </c>
      <c r="Z5" s="93">
        <v>2</v>
      </c>
      <c r="AA5" s="10">
        <v>1</v>
      </c>
      <c r="AB5" s="11">
        <f>200*(Y5+1-Z5)*AA5/Y5</f>
        <v>191.66666666666666</v>
      </c>
      <c r="AC5" s="6">
        <f>ROUNDUP(AB5,0)</f>
        <v>192</v>
      </c>
      <c r="AD5" s="35">
        <f>LARGE(CHOOSE({1,2,3,4}, N5,S5,X5,AC5),1)+LARGE(CHOOSE({1,2,3,4}, N5,S5,X5,AC5),2)+I5</f>
        <v>587</v>
      </c>
    </row>
    <row r="6" spans="1:30" ht="24.75" customHeight="1">
      <c r="A6" s="37">
        <v>3</v>
      </c>
      <c r="B6" s="9" t="s">
        <v>184</v>
      </c>
      <c r="C6" s="9" t="s">
        <v>125</v>
      </c>
      <c r="D6" s="46" t="s">
        <v>79</v>
      </c>
      <c r="E6" s="38">
        <v>36</v>
      </c>
      <c r="F6" s="39">
        <v>1</v>
      </c>
      <c r="G6" s="38">
        <v>1</v>
      </c>
      <c r="H6" s="11">
        <f>200*(E6+1-F6)*G6/E6</f>
        <v>200</v>
      </c>
      <c r="I6" s="6">
        <f>ROUNDUP(H6,0)</f>
        <v>200</v>
      </c>
      <c r="J6" s="39">
        <v>23</v>
      </c>
      <c r="K6" s="39">
        <v>6</v>
      </c>
      <c r="L6" s="39">
        <v>0.25</v>
      </c>
      <c r="M6" s="11">
        <f>200*(J6+1-K6)*L6/J6</f>
        <v>39.130434782608695</v>
      </c>
      <c r="N6" s="6">
        <f>ROUNDUP(M6,0)</f>
        <v>40</v>
      </c>
      <c r="O6" s="39">
        <v>20</v>
      </c>
      <c r="P6" s="11">
        <v>7</v>
      </c>
      <c r="Q6" s="39">
        <v>0.25</v>
      </c>
      <c r="R6" s="11">
        <f>200*(O6+1-P6)*Q6/O6</f>
        <v>35</v>
      </c>
      <c r="S6" s="6">
        <f>ROUNDUP(R6,0)</f>
        <v>35</v>
      </c>
      <c r="T6" s="90">
        <v>23</v>
      </c>
      <c r="U6" s="93">
        <v>3</v>
      </c>
      <c r="V6" s="90">
        <v>1</v>
      </c>
      <c r="W6" s="11">
        <f>200*(T6+1-U6)*V6/T6</f>
        <v>182.60869565217391</v>
      </c>
      <c r="X6" s="6">
        <f>ROUNDUP(W6,0)</f>
        <v>183</v>
      </c>
      <c r="Y6" s="10">
        <v>24</v>
      </c>
      <c r="Z6" s="10">
        <v>1</v>
      </c>
      <c r="AA6" s="10">
        <v>1</v>
      </c>
      <c r="AB6" s="11">
        <f>200*(Y6+1-Z6)*AA6/Y6</f>
        <v>200</v>
      </c>
      <c r="AC6" s="6">
        <f>ROUNDUP(AB6,0)</f>
        <v>200</v>
      </c>
      <c r="AD6" s="35">
        <f>LARGE(CHOOSE({1,2,3,4}, N6,S6,X6,AC6),1)+LARGE(CHOOSE({1,2,3,4}, N6,S6,X6,AC6),2)+I6</f>
        <v>583</v>
      </c>
    </row>
    <row r="7" spans="1:30" ht="24.75" customHeight="1">
      <c r="A7" s="37">
        <v>4</v>
      </c>
      <c r="B7" s="9" t="s">
        <v>34</v>
      </c>
      <c r="C7" s="9" t="s">
        <v>67</v>
      </c>
      <c r="D7" s="46" t="s">
        <v>80</v>
      </c>
      <c r="E7" s="38">
        <v>36</v>
      </c>
      <c r="F7" s="39">
        <v>3</v>
      </c>
      <c r="G7" s="38">
        <v>1</v>
      </c>
      <c r="H7" s="11">
        <f>200*(E7+1-F7)*G7/E7</f>
        <v>188.88888888888889</v>
      </c>
      <c r="I7" s="6">
        <f>ROUNDUP(H7,0)</f>
        <v>189</v>
      </c>
      <c r="J7" s="39">
        <v>23</v>
      </c>
      <c r="K7" s="39">
        <v>4</v>
      </c>
      <c r="L7" s="39">
        <v>0.25</v>
      </c>
      <c r="M7" s="11">
        <f>200*(J7+1-K7)*L7/J7</f>
        <v>43.478260869565219</v>
      </c>
      <c r="N7" s="6">
        <f>ROUNDUP(M7,0)</f>
        <v>44</v>
      </c>
      <c r="O7" s="39">
        <v>20</v>
      </c>
      <c r="P7" s="39">
        <v>4</v>
      </c>
      <c r="Q7" s="39">
        <v>0.25</v>
      </c>
      <c r="R7" s="11">
        <f>200*(O7+1-P7)*Q7/O7</f>
        <v>42.5</v>
      </c>
      <c r="S7" s="6">
        <f>ROUNDUP(R7,0)</f>
        <v>43</v>
      </c>
      <c r="T7" s="10">
        <v>23</v>
      </c>
      <c r="U7" s="93">
        <v>2</v>
      </c>
      <c r="V7" s="10">
        <v>1</v>
      </c>
      <c r="W7" s="11">
        <f>200*(T7+1-U7)*V7/T7</f>
        <v>191.30434782608697</v>
      </c>
      <c r="X7" s="6">
        <f>ROUNDUP(W7,0)</f>
        <v>192</v>
      </c>
      <c r="Y7" s="10">
        <v>24</v>
      </c>
      <c r="Z7" s="93">
        <v>4</v>
      </c>
      <c r="AA7" s="10">
        <v>1</v>
      </c>
      <c r="AB7" s="11">
        <f>200*(Y7+1-Z7)*AA7/Y7</f>
        <v>175</v>
      </c>
      <c r="AC7" s="6">
        <f>ROUNDUP(AB7,0)</f>
        <v>175</v>
      </c>
      <c r="AD7" s="35">
        <f>LARGE(CHOOSE({1,2,3,4}, N7,S7,X7,AC7),1)+LARGE(CHOOSE({1,2,3,4}, N7,S7,X7,AC7),2)+I7</f>
        <v>556</v>
      </c>
    </row>
    <row r="8" spans="1:30" ht="24.75" customHeight="1">
      <c r="A8" s="37">
        <v>5</v>
      </c>
      <c r="B8" s="9" t="s">
        <v>32</v>
      </c>
      <c r="C8" s="9" t="s">
        <v>66</v>
      </c>
      <c r="D8" s="46" t="s">
        <v>81</v>
      </c>
      <c r="E8" s="38">
        <v>36</v>
      </c>
      <c r="F8" s="39">
        <v>5</v>
      </c>
      <c r="G8" s="38">
        <v>1</v>
      </c>
      <c r="H8" s="11">
        <f>200*(E8+1-F8)*G8/E8</f>
        <v>177.77777777777777</v>
      </c>
      <c r="I8" s="6">
        <f>ROUNDUP(H8,0)</f>
        <v>178</v>
      </c>
      <c r="J8" s="39">
        <v>23</v>
      </c>
      <c r="K8" s="39">
        <v>5</v>
      </c>
      <c r="L8" s="39">
        <v>0.25</v>
      </c>
      <c r="M8" s="11">
        <f>200*(J8+1-K8)*L8/J8</f>
        <v>41.304347826086953</v>
      </c>
      <c r="N8" s="6">
        <f>ROUNDUP(M8,0)</f>
        <v>42</v>
      </c>
      <c r="O8" s="39">
        <v>20</v>
      </c>
      <c r="P8" s="39">
        <v>6</v>
      </c>
      <c r="Q8" s="39">
        <v>0.25</v>
      </c>
      <c r="R8" s="11">
        <f>200*(O8+1-P8)*Q8/O8</f>
        <v>37.5</v>
      </c>
      <c r="S8" s="6">
        <f>ROUNDUP(R8,0)</f>
        <v>38</v>
      </c>
      <c r="T8" s="90">
        <v>23</v>
      </c>
      <c r="U8" s="93">
        <v>7</v>
      </c>
      <c r="V8" s="90">
        <v>1</v>
      </c>
      <c r="W8" s="11">
        <f>200*(T8+1-U8)*V8/T8</f>
        <v>147.82608695652175</v>
      </c>
      <c r="X8" s="6">
        <f>ROUNDUP(W8,0)</f>
        <v>148</v>
      </c>
      <c r="Y8" s="10">
        <v>24</v>
      </c>
      <c r="Z8" s="93">
        <v>2</v>
      </c>
      <c r="AA8" s="10">
        <v>1</v>
      </c>
      <c r="AB8" s="11">
        <f>200*(Y8+1-Z8)*AA8/Y8</f>
        <v>191.66666666666666</v>
      </c>
      <c r="AC8" s="6">
        <f>ROUNDUP(AB8,0)</f>
        <v>192</v>
      </c>
      <c r="AD8" s="35">
        <f>LARGE(CHOOSE({1,2,3,4}, N8,S8,X8,AC8),1)+LARGE(CHOOSE({1,2,3,4}, N8,S8,X8,AC8),2)+I8</f>
        <v>518</v>
      </c>
    </row>
    <row r="9" spans="1:30" ht="24.75" customHeight="1">
      <c r="A9" s="37">
        <v>6</v>
      </c>
      <c r="B9" s="55" t="s">
        <v>33</v>
      </c>
      <c r="C9" s="55" t="s">
        <v>83</v>
      </c>
      <c r="D9" s="76" t="s">
        <v>80</v>
      </c>
      <c r="E9" s="38">
        <v>36</v>
      </c>
      <c r="F9" s="39">
        <v>6</v>
      </c>
      <c r="G9" s="38">
        <v>1</v>
      </c>
      <c r="H9" s="11">
        <f>200*(E9+1-F9)*G9/E9</f>
        <v>172.22222222222223</v>
      </c>
      <c r="I9" s="6">
        <f>ROUNDUP(H9,0)</f>
        <v>173</v>
      </c>
      <c r="J9" s="39">
        <v>23</v>
      </c>
      <c r="K9" s="39">
        <v>9</v>
      </c>
      <c r="L9" s="39">
        <v>0.25</v>
      </c>
      <c r="M9" s="11">
        <f>200*(J9+1-K9)*L9/J9</f>
        <v>32.608695652173914</v>
      </c>
      <c r="N9" s="6">
        <f>ROUNDUP(M9,0)</f>
        <v>33</v>
      </c>
      <c r="O9" s="39">
        <v>20</v>
      </c>
      <c r="P9" s="39">
        <v>5</v>
      </c>
      <c r="Q9" s="39">
        <v>0.25</v>
      </c>
      <c r="R9" s="11">
        <f>200*(O9+1-P9)*Q9/O9</f>
        <v>40</v>
      </c>
      <c r="S9" s="6">
        <f>ROUNDUP(R9,0)</f>
        <v>40</v>
      </c>
      <c r="T9" s="10">
        <v>23</v>
      </c>
      <c r="U9" s="93">
        <v>6</v>
      </c>
      <c r="V9" s="10">
        <v>1</v>
      </c>
      <c r="W9" s="11">
        <f>200*(T9+1-U9)*V9/T9</f>
        <v>156.52173913043478</v>
      </c>
      <c r="X9" s="6">
        <f>ROUNDUP(W9,0)</f>
        <v>157</v>
      </c>
      <c r="Y9" s="10">
        <v>24</v>
      </c>
      <c r="Z9" s="93">
        <v>3</v>
      </c>
      <c r="AA9" s="10">
        <v>1</v>
      </c>
      <c r="AB9" s="11">
        <f>200*(Y9+1-Z9)*AA9/Y9</f>
        <v>183.33333333333334</v>
      </c>
      <c r="AC9" s="6">
        <f>ROUNDUP(AB9,0)</f>
        <v>184</v>
      </c>
      <c r="AD9" s="35">
        <f>LARGE(CHOOSE({1,2,3,4}, N9,S9,X9,AC9),1)+LARGE(CHOOSE({1,2,3,4}, N9,S9,X9,AC9),2)+I9</f>
        <v>514</v>
      </c>
    </row>
    <row r="10" spans="1:30" s="34" customFormat="1" ht="24.75" customHeight="1">
      <c r="A10" s="37">
        <v>7</v>
      </c>
      <c r="B10" s="55" t="s">
        <v>44</v>
      </c>
      <c r="C10" s="55" t="s">
        <v>75</v>
      </c>
      <c r="D10" s="76" t="s">
        <v>79</v>
      </c>
      <c r="E10" s="38">
        <v>36</v>
      </c>
      <c r="F10" s="39">
        <v>8</v>
      </c>
      <c r="G10" s="38">
        <v>1</v>
      </c>
      <c r="H10" s="11">
        <f>200*(E10+1-F10)*G10/E10</f>
        <v>161.11111111111111</v>
      </c>
      <c r="I10" s="6">
        <f>ROUNDUP(H10,0)</f>
        <v>162</v>
      </c>
      <c r="J10" s="39">
        <v>23</v>
      </c>
      <c r="K10" s="39" t="s">
        <v>46</v>
      </c>
      <c r="L10" s="39">
        <v>0.25</v>
      </c>
      <c r="M10" s="39">
        <v>0</v>
      </c>
      <c r="N10" s="6">
        <v>0</v>
      </c>
      <c r="O10" s="39">
        <v>20</v>
      </c>
      <c r="P10" s="39">
        <v>10</v>
      </c>
      <c r="Q10" s="39">
        <v>0.25</v>
      </c>
      <c r="R10" s="11">
        <f>200*(O10+1-P10)*Q10/O10</f>
        <v>27.5</v>
      </c>
      <c r="S10" s="6">
        <f>ROUNDUP(R10,0)</f>
        <v>28</v>
      </c>
      <c r="T10" s="10">
        <v>23</v>
      </c>
      <c r="U10" s="93">
        <v>9</v>
      </c>
      <c r="V10" s="10">
        <v>1</v>
      </c>
      <c r="W10" s="11">
        <f>200*(T10+1-U10)*V10/T10</f>
        <v>130.43478260869566</v>
      </c>
      <c r="X10" s="6">
        <f>ROUNDUP(W10,0)</f>
        <v>131</v>
      </c>
      <c r="Y10" s="10">
        <v>24</v>
      </c>
      <c r="Z10" s="93">
        <v>5</v>
      </c>
      <c r="AA10" s="10">
        <v>1</v>
      </c>
      <c r="AB10" s="11">
        <f>200*(Y10+1-Z10)*AA10/Y10</f>
        <v>166.66666666666666</v>
      </c>
      <c r="AC10" s="6">
        <f>ROUNDUP(AB10,0)</f>
        <v>167</v>
      </c>
      <c r="AD10" s="35">
        <f>LARGE(CHOOSE({1,2,3,4}, N10,S10,X10,AC10),1)+LARGE(CHOOSE({1,2,3,4}, N10,S10,X10,AC10),2)+I10</f>
        <v>460</v>
      </c>
    </row>
    <row r="11" spans="1:30" ht="24.75" customHeight="1">
      <c r="A11" s="37">
        <v>8</v>
      </c>
      <c r="B11" s="9" t="s">
        <v>41</v>
      </c>
      <c r="C11" s="9" t="s">
        <v>73</v>
      </c>
      <c r="D11" s="46" t="s">
        <v>79</v>
      </c>
      <c r="E11" s="38">
        <v>36</v>
      </c>
      <c r="F11" s="39">
        <v>7</v>
      </c>
      <c r="G11" s="38">
        <v>1</v>
      </c>
      <c r="H11" s="11">
        <f>200*(E11+1-F11)*G11/E11</f>
        <v>166.66666666666666</v>
      </c>
      <c r="I11" s="6">
        <f>ROUNDUP(H11,0)</f>
        <v>167</v>
      </c>
      <c r="J11" s="39">
        <v>23</v>
      </c>
      <c r="K11" s="39">
        <v>7</v>
      </c>
      <c r="L11" s="39">
        <v>0.25</v>
      </c>
      <c r="M11" s="11">
        <f>200*(J11+1-K11)*L11/J11</f>
        <v>36.956521739130437</v>
      </c>
      <c r="N11" s="6">
        <f>ROUNDUP(M11,0)</f>
        <v>37</v>
      </c>
      <c r="O11" s="39">
        <v>20</v>
      </c>
      <c r="P11" s="39">
        <v>8</v>
      </c>
      <c r="Q11" s="39">
        <v>0.25</v>
      </c>
      <c r="R11" s="11">
        <f>200*(O11+1-P11)*Q11/O11</f>
        <v>32.5</v>
      </c>
      <c r="S11" s="6">
        <f>ROUNDUP(R11,0)</f>
        <v>33</v>
      </c>
      <c r="T11" s="90">
        <v>23</v>
      </c>
      <c r="U11" s="93">
        <v>10</v>
      </c>
      <c r="V11" s="90">
        <v>1</v>
      </c>
      <c r="W11" s="11">
        <f>200*(T11+1-U11)*V11/T11</f>
        <v>121.73913043478261</v>
      </c>
      <c r="X11" s="6">
        <f>ROUNDUP(W11,0)</f>
        <v>122</v>
      </c>
      <c r="Y11" s="10">
        <v>24</v>
      </c>
      <c r="Z11" s="93">
        <v>6</v>
      </c>
      <c r="AA11" s="10">
        <v>1</v>
      </c>
      <c r="AB11" s="11">
        <f>200*(Y11+1-Z11)*AA11/Y11</f>
        <v>158.33333333333334</v>
      </c>
      <c r="AC11" s="6">
        <f>ROUNDUP(AB11,0)</f>
        <v>159</v>
      </c>
      <c r="AD11" s="35">
        <f>LARGE(CHOOSE({1,2,3,4}, N11,S11,X11,AC11),1)+LARGE(CHOOSE({1,2,3,4}, N11,S11,X11,AC11),2)+I11</f>
        <v>448</v>
      </c>
    </row>
    <row r="12" spans="1:30" ht="24.75" customHeight="1">
      <c r="A12" s="37">
        <v>9</v>
      </c>
      <c r="B12" s="55" t="s">
        <v>38</v>
      </c>
      <c r="C12" s="55" t="s">
        <v>70</v>
      </c>
      <c r="D12" s="76" t="s">
        <v>86</v>
      </c>
      <c r="E12" s="38">
        <v>36</v>
      </c>
      <c r="F12" s="39">
        <v>10</v>
      </c>
      <c r="G12" s="38">
        <v>1</v>
      </c>
      <c r="H12" s="11">
        <f>200*(E12+1-F12)*G12/E12</f>
        <v>150</v>
      </c>
      <c r="I12" s="6">
        <f>ROUNDUP(H12,0)</f>
        <v>150</v>
      </c>
      <c r="J12" s="39">
        <v>23</v>
      </c>
      <c r="K12" s="39">
        <v>8</v>
      </c>
      <c r="L12" s="39">
        <v>0.25</v>
      </c>
      <c r="M12" s="11">
        <f>200*(J12+1-K12)*L12/J12</f>
        <v>34.782608695652172</v>
      </c>
      <c r="N12" s="6">
        <f>ROUNDUP(M12,0)</f>
        <v>35</v>
      </c>
      <c r="O12" s="39">
        <v>20</v>
      </c>
      <c r="P12" s="39">
        <v>11</v>
      </c>
      <c r="Q12" s="39">
        <v>0.25</v>
      </c>
      <c r="R12" s="11">
        <f>200*(O12+1-P12)*Q12/O12</f>
        <v>25</v>
      </c>
      <c r="S12" s="6">
        <f>ROUNDUP(R12,0)</f>
        <v>25</v>
      </c>
      <c r="T12" s="10">
        <v>23</v>
      </c>
      <c r="U12" s="93">
        <v>8</v>
      </c>
      <c r="V12" s="10">
        <v>1</v>
      </c>
      <c r="W12" s="11">
        <f>200*(T12+1-U12)*V12/T12</f>
        <v>139.13043478260869</v>
      </c>
      <c r="X12" s="6">
        <f>ROUNDUP(W12,0)</f>
        <v>140</v>
      </c>
      <c r="Y12" s="10">
        <v>24</v>
      </c>
      <c r="Z12" s="93">
        <v>8</v>
      </c>
      <c r="AA12" s="10">
        <v>1</v>
      </c>
      <c r="AB12" s="11">
        <f>200*(Y12+1-Z12)*AA12/Y12</f>
        <v>141.66666666666666</v>
      </c>
      <c r="AC12" s="6">
        <f>ROUNDUP(AB12,0)</f>
        <v>142</v>
      </c>
      <c r="AD12" s="35">
        <f>LARGE(CHOOSE({1,2,3,4}, N12,S12,X12,AC12),1)+LARGE(CHOOSE({1,2,3,4}, N12,S12,X12,AC12),2)+I12</f>
        <v>432</v>
      </c>
    </row>
    <row r="13" spans="1:30" ht="24.75" customHeight="1">
      <c r="A13" s="37">
        <v>10</v>
      </c>
      <c r="B13" s="9" t="s">
        <v>31</v>
      </c>
      <c r="C13" s="9" t="s">
        <v>64</v>
      </c>
      <c r="D13" s="46" t="s">
        <v>79</v>
      </c>
      <c r="E13" s="38">
        <v>36</v>
      </c>
      <c r="F13" s="39">
        <v>4</v>
      </c>
      <c r="G13" s="38">
        <v>1</v>
      </c>
      <c r="H13" s="11">
        <f>200*(E13+1-F13)*G13/E13</f>
        <v>183.33333333333334</v>
      </c>
      <c r="I13" s="6">
        <f>ROUNDUP(H13,0)</f>
        <v>184</v>
      </c>
      <c r="J13" s="39">
        <v>23</v>
      </c>
      <c r="K13" s="39">
        <v>3</v>
      </c>
      <c r="L13" s="39">
        <v>0.25</v>
      </c>
      <c r="M13" s="11">
        <f>200*(J13+1-K13)*L13/J13</f>
        <v>45.652173913043477</v>
      </c>
      <c r="N13" s="6">
        <f>ROUNDUP(M13,0)</f>
        <v>46</v>
      </c>
      <c r="O13" s="39">
        <v>20</v>
      </c>
      <c r="P13" s="39">
        <v>3</v>
      </c>
      <c r="Q13" s="39">
        <v>0.25</v>
      </c>
      <c r="R13" s="11">
        <f>200*(O13+1-P13)*Q13/O13</f>
        <v>45</v>
      </c>
      <c r="S13" s="6">
        <f>ROUNDUP(R13,0)</f>
        <v>45</v>
      </c>
      <c r="T13" s="90">
        <v>23</v>
      </c>
      <c r="U13" s="93">
        <v>4</v>
      </c>
      <c r="V13" s="90">
        <v>1</v>
      </c>
      <c r="W13" s="11">
        <f>200*(T13+1-U13)*V13/T13</f>
        <v>173.91304347826087</v>
      </c>
      <c r="X13" s="6">
        <f>ROUNDUP(W13,0)</f>
        <v>174</v>
      </c>
      <c r="Y13" s="10">
        <v>24</v>
      </c>
      <c r="Z13" s="93" t="s">
        <v>46</v>
      </c>
      <c r="AA13" s="10">
        <v>1</v>
      </c>
      <c r="AB13" s="11">
        <v>0</v>
      </c>
      <c r="AC13" s="6">
        <f>ROUNDUP(AB13,0)</f>
        <v>0</v>
      </c>
      <c r="AD13" s="35">
        <f>LARGE(CHOOSE({1,2,3,4}, N13,S13,X13,AC13),1)+LARGE(CHOOSE({1,2,3,4}, N13,S13,X13,AC13),2)+I13</f>
        <v>404</v>
      </c>
    </row>
    <row r="14" spans="1:30" ht="24.75" customHeight="1">
      <c r="A14" s="37">
        <v>11</v>
      </c>
      <c r="B14" s="55" t="s">
        <v>39</v>
      </c>
      <c r="C14" s="55" t="s">
        <v>71</v>
      </c>
      <c r="D14" s="76" t="s">
        <v>80</v>
      </c>
      <c r="E14" s="38">
        <v>36</v>
      </c>
      <c r="F14" s="39">
        <v>13</v>
      </c>
      <c r="G14" s="38">
        <v>1</v>
      </c>
      <c r="H14" s="11">
        <f>200*(E14+1-F14)*G14/E14</f>
        <v>133.33333333333334</v>
      </c>
      <c r="I14" s="6">
        <f>ROUNDUP(H14,0)</f>
        <v>134</v>
      </c>
      <c r="J14" s="39">
        <v>23</v>
      </c>
      <c r="K14" s="39">
        <v>11</v>
      </c>
      <c r="L14" s="39">
        <v>0.25</v>
      </c>
      <c r="M14" s="11">
        <f>200*(J14+1-K14)*L14/J14</f>
        <v>28.260869565217391</v>
      </c>
      <c r="N14" s="6">
        <f>ROUNDUP(M14,0)</f>
        <v>29</v>
      </c>
      <c r="O14" s="39">
        <v>20</v>
      </c>
      <c r="P14" s="39">
        <v>16</v>
      </c>
      <c r="Q14" s="39">
        <v>0.25</v>
      </c>
      <c r="R14" s="11">
        <f>200*(O14+1-P14)*Q14/O14</f>
        <v>12.5</v>
      </c>
      <c r="S14" s="6">
        <f>ROUNDUP(R14,0)</f>
        <v>13</v>
      </c>
      <c r="T14" s="10">
        <v>23</v>
      </c>
      <c r="U14" s="93">
        <v>13</v>
      </c>
      <c r="V14" s="10">
        <v>1</v>
      </c>
      <c r="W14" s="11">
        <f>200*(T14+1-U14)*V14/T14</f>
        <v>95.652173913043484</v>
      </c>
      <c r="X14" s="6">
        <f>ROUNDUP(W14,0)</f>
        <v>96</v>
      </c>
      <c r="Y14" s="10">
        <v>24</v>
      </c>
      <c r="Z14" s="93">
        <v>9</v>
      </c>
      <c r="AA14" s="10">
        <v>1</v>
      </c>
      <c r="AB14" s="11">
        <f>200*(Y14+1-Z14)*AA14/Y14</f>
        <v>133.33333333333334</v>
      </c>
      <c r="AC14" s="6">
        <f>ROUNDUP(AB14,0)</f>
        <v>134</v>
      </c>
      <c r="AD14" s="35">
        <f>LARGE(CHOOSE({1,2,3,4}, N14,S14,X14,AC14),1)+LARGE(CHOOSE({1,2,3,4}, N14,S14,X14,AC14),2)+I14</f>
        <v>364</v>
      </c>
    </row>
    <row r="15" spans="1:30" ht="24.75" customHeight="1">
      <c r="A15" s="37">
        <v>12</v>
      </c>
      <c r="B15" s="9" t="s">
        <v>100</v>
      </c>
      <c r="C15" s="9" t="s">
        <v>102</v>
      </c>
      <c r="D15" s="46" t="s">
        <v>80</v>
      </c>
      <c r="E15" s="38">
        <v>36</v>
      </c>
      <c r="F15" s="39">
        <v>15</v>
      </c>
      <c r="G15" s="38">
        <v>1</v>
      </c>
      <c r="H15" s="11">
        <f>200*(E15+1-F15)*G15/E15</f>
        <v>122.22222222222223</v>
      </c>
      <c r="I15" s="6">
        <f>ROUNDUP(H15,0)</f>
        <v>123</v>
      </c>
      <c r="J15" s="39">
        <v>23</v>
      </c>
      <c r="K15" s="39">
        <v>14</v>
      </c>
      <c r="L15" s="39">
        <v>0.25</v>
      </c>
      <c r="M15" s="11">
        <f>200*(J15+1-K15)*L15/J15</f>
        <v>21.739130434782609</v>
      </c>
      <c r="N15" s="6">
        <f>ROUNDUP(M15,0)</f>
        <v>22</v>
      </c>
      <c r="O15" s="39">
        <v>20</v>
      </c>
      <c r="P15" s="11">
        <v>18</v>
      </c>
      <c r="Q15" s="39">
        <v>0.25</v>
      </c>
      <c r="R15" s="11">
        <f>200*(O15+1-P15)*Q15/O15</f>
        <v>7.5</v>
      </c>
      <c r="S15" s="6">
        <f>ROUNDUP(R15,0)</f>
        <v>8</v>
      </c>
      <c r="T15" s="10">
        <v>23</v>
      </c>
      <c r="U15" s="93">
        <v>14</v>
      </c>
      <c r="V15" s="10">
        <v>1</v>
      </c>
      <c r="W15" s="11">
        <f>200*(T15+1-U15)*V15/T15</f>
        <v>86.956521739130437</v>
      </c>
      <c r="X15" s="6">
        <f>ROUNDUP(W15,0)</f>
        <v>87</v>
      </c>
      <c r="Y15" s="10">
        <v>24</v>
      </c>
      <c r="Z15" s="93">
        <v>10</v>
      </c>
      <c r="AA15" s="10">
        <v>1</v>
      </c>
      <c r="AB15" s="11">
        <f>200*(Y15+1-Z15)*AA15/Y15</f>
        <v>125</v>
      </c>
      <c r="AC15" s="6">
        <f>ROUNDUP(AB15,0)</f>
        <v>125</v>
      </c>
      <c r="AD15" s="35">
        <f>LARGE(CHOOSE({1,2,3,4}, N15,S15,X15,AC15),1)+LARGE(CHOOSE({1,2,3,4}, N15,S15,X15,AC15),2)+I15</f>
        <v>335</v>
      </c>
    </row>
    <row r="16" spans="1:30" ht="24.75" customHeight="1">
      <c r="A16" s="37">
        <v>13</v>
      </c>
      <c r="B16" s="9" t="s">
        <v>29</v>
      </c>
      <c r="C16" s="9" t="s">
        <v>63</v>
      </c>
      <c r="D16" s="46" t="s">
        <v>79</v>
      </c>
      <c r="E16" s="38">
        <v>36</v>
      </c>
      <c r="F16" s="39">
        <v>12</v>
      </c>
      <c r="G16" s="38">
        <v>1</v>
      </c>
      <c r="H16" s="11">
        <f>200*(E16+1-F16)*G16/E16</f>
        <v>138.88888888888889</v>
      </c>
      <c r="I16" s="6">
        <f>ROUNDUP(H16,0)</f>
        <v>139</v>
      </c>
      <c r="J16" s="39">
        <v>23</v>
      </c>
      <c r="K16" s="39" t="s">
        <v>46</v>
      </c>
      <c r="L16" s="39">
        <v>0.25</v>
      </c>
      <c r="M16" s="39">
        <v>0</v>
      </c>
      <c r="N16" s="6">
        <v>0</v>
      </c>
      <c r="O16" s="39">
        <v>20</v>
      </c>
      <c r="P16" s="39" t="s">
        <v>46</v>
      </c>
      <c r="Q16" s="39">
        <v>0.25</v>
      </c>
      <c r="R16" s="11">
        <v>0</v>
      </c>
      <c r="S16" s="6">
        <f>ROUNDUP(R16,0)</f>
        <v>0</v>
      </c>
      <c r="T16" s="90">
        <v>23</v>
      </c>
      <c r="U16" s="93">
        <v>5</v>
      </c>
      <c r="V16" s="90">
        <v>1</v>
      </c>
      <c r="W16" s="11">
        <f>200*(T16+1-U16)*V16/T16</f>
        <v>165.21739130434781</v>
      </c>
      <c r="X16" s="6">
        <f>ROUNDUP(W16,0)</f>
        <v>166</v>
      </c>
      <c r="Y16" s="10">
        <v>24</v>
      </c>
      <c r="Z16" s="93" t="s">
        <v>46</v>
      </c>
      <c r="AA16" s="10">
        <v>1</v>
      </c>
      <c r="AB16" s="11">
        <v>0</v>
      </c>
      <c r="AC16" s="6">
        <f>ROUNDUP(AB16,0)</f>
        <v>0</v>
      </c>
      <c r="AD16" s="35">
        <f>LARGE(CHOOSE({1,2,3,4}, N16,S16,X16,AC16),1)+LARGE(CHOOSE({1,2,3,4}, N16,S16,X16,AC16),2)+I16</f>
        <v>305</v>
      </c>
    </row>
    <row r="17" spans="1:30" ht="24.75" customHeight="1">
      <c r="A17" s="37">
        <v>14</v>
      </c>
      <c r="B17" s="9" t="s">
        <v>145</v>
      </c>
      <c r="C17" s="9" t="s">
        <v>146</v>
      </c>
      <c r="D17" s="46" t="s">
        <v>79</v>
      </c>
      <c r="E17" s="38">
        <v>36</v>
      </c>
      <c r="F17" s="10">
        <v>11</v>
      </c>
      <c r="G17" s="38">
        <v>1</v>
      </c>
      <c r="H17" s="11">
        <f>200*(E17+1-F17)*G17/E17</f>
        <v>144.44444444444446</v>
      </c>
      <c r="I17" s="2">
        <f>ROUNDUP(H17,0)</f>
        <v>145</v>
      </c>
      <c r="J17" s="39">
        <v>23</v>
      </c>
      <c r="K17" s="11">
        <v>23</v>
      </c>
      <c r="L17" s="39">
        <v>0.25</v>
      </c>
      <c r="M17" s="11">
        <f>200*(J17+1-K17)*L17/J17</f>
        <v>2.1739130434782608</v>
      </c>
      <c r="N17" s="6">
        <f>ROUNDUP(M17,0)</f>
        <v>3</v>
      </c>
      <c r="O17" s="39">
        <v>20</v>
      </c>
      <c r="P17" s="11">
        <v>9</v>
      </c>
      <c r="Q17" s="39">
        <v>0.25</v>
      </c>
      <c r="R17" s="11">
        <f>200*(O17+1-P17)*Q17/O17</f>
        <v>30</v>
      </c>
      <c r="S17" s="6">
        <f>ROUNDUP(R17,0)</f>
        <v>30</v>
      </c>
      <c r="T17" s="90">
        <v>23</v>
      </c>
      <c r="U17" s="93">
        <v>16</v>
      </c>
      <c r="V17" s="90">
        <v>1</v>
      </c>
      <c r="W17" s="11">
        <f>200*(T17+1-U17)*V17/T17</f>
        <v>69.565217391304344</v>
      </c>
      <c r="X17" s="6">
        <f>ROUNDUP(W17,0)</f>
        <v>70</v>
      </c>
      <c r="Y17" s="10">
        <v>24</v>
      </c>
      <c r="Z17" s="93" t="s">
        <v>46</v>
      </c>
      <c r="AA17" s="10">
        <v>1</v>
      </c>
      <c r="AB17" s="11">
        <v>0</v>
      </c>
      <c r="AC17" s="6">
        <f>ROUNDUP(AB17,0)</f>
        <v>0</v>
      </c>
      <c r="AD17" s="35">
        <f>LARGE(CHOOSE({1,2,3,4}, N17,S17,X17,AC17),1)+LARGE(CHOOSE({1,2,3,4}, N17,S17,X17,AC17),2)+I17</f>
        <v>245</v>
      </c>
    </row>
    <row r="18" spans="1:30" ht="24.75" customHeight="1">
      <c r="A18" s="37">
        <v>15</v>
      </c>
      <c r="B18" s="18" t="s">
        <v>210</v>
      </c>
      <c r="C18" s="18" t="s">
        <v>219</v>
      </c>
      <c r="D18" s="81" t="s">
        <v>139</v>
      </c>
      <c r="E18" s="10">
        <v>36</v>
      </c>
      <c r="F18" s="10">
        <v>16</v>
      </c>
      <c r="G18" s="10">
        <v>1</v>
      </c>
      <c r="H18" s="11">
        <f>200*(E18+1-F18)*G18/E18</f>
        <v>116.66666666666667</v>
      </c>
      <c r="I18" s="2">
        <f>ROUNDUP(H18,0)</f>
        <v>117</v>
      </c>
      <c r="J18" s="39">
        <v>23</v>
      </c>
      <c r="K18" s="39" t="s">
        <v>46</v>
      </c>
      <c r="L18" s="39">
        <v>0.25</v>
      </c>
      <c r="M18" s="39">
        <v>0</v>
      </c>
      <c r="N18" s="6">
        <v>0</v>
      </c>
      <c r="O18" s="39">
        <v>20</v>
      </c>
      <c r="P18" s="39" t="s">
        <v>46</v>
      </c>
      <c r="Q18" s="39">
        <v>0.25</v>
      </c>
      <c r="R18" s="11">
        <v>0</v>
      </c>
      <c r="S18" s="6">
        <f>ROUNDUP(R18,0)</f>
        <v>0</v>
      </c>
      <c r="T18" s="10">
        <v>23</v>
      </c>
      <c r="U18" s="93" t="s">
        <v>46</v>
      </c>
      <c r="V18" s="10">
        <v>1</v>
      </c>
      <c r="W18" s="11">
        <v>0</v>
      </c>
      <c r="X18" s="6">
        <f>ROUNDUP(W18,0)</f>
        <v>0</v>
      </c>
      <c r="Y18" s="10">
        <v>24</v>
      </c>
      <c r="Z18" s="93">
        <v>12</v>
      </c>
      <c r="AA18" s="10">
        <v>1</v>
      </c>
      <c r="AB18" s="11">
        <f>200*(Y18+1-Z18)*AA18/Y18</f>
        <v>108.33333333333333</v>
      </c>
      <c r="AC18" s="6">
        <f>ROUNDUP(AB18,0)</f>
        <v>109</v>
      </c>
      <c r="AD18" s="35">
        <f>LARGE(CHOOSE({1,2,3,4}, N18,S18,X18,AC18),1)+LARGE(CHOOSE({1,2,3,4}, N18,S18,X18,AC18),2)+I18</f>
        <v>226</v>
      </c>
    </row>
    <row r="19" spans="1:30" ht="24.75" customHeight="1">
      <c r="A19" s="37">
        <v>16</v>
      </c>
      <c r="B19" s="18" t="s">
        <v>177</v>
      </c>
      <c r="C19" s="18" t="s">
        <v>218</v>
      </c>
      <c r="D19" s="81" t="s">
        <v>139</v>
      </c>
      <c r="E19" s="10">
        <v>36</v>
      </c>
      <c r="F19" s="10">
        <v>14</v>
      </c>
      <c r="G19" s="10">
        <v>1</v>
      </c>
      <c r="H19" s="11">
        <f>200*(E19+1-F19)*G19/E19</f>
        <v>127.77777777777777</v>
      </c>
      <c r="I19" s="2">
        <f>ROUNDUP(H19,0)</f>
        <v>128</v>
      </c>
      <c r="J19" s="39">
        <v>23</v>
      </c>
      <c r="K19" s="39" t="s">
        <v>46</v>
      </c>
      <c r="L19" s="39">
        <v>0.25</v>
      </c>
      <c r="M19" s="39">
        <v>0</v>
      </c>
      <c r="N19" s="6">
        <v>0</v>
      </c>
      <c r="O19" s="39">
        <v>20</v>
      </c>
      <c r="P19" s="39" t="s">
        <v>46</v>
      </c>
      <c r="Q19" s="39">
        <v>0.25</v>
      </c>
      <c r="R19" s="11">
        <v>0</v>
      </c>
      <c r="S19" s="6">
        <f>ROUNDUP(R19,0)</f>
        <v>0</v>
      </c>
      <c r="T19" s="10">
        <v>23</v>
      </c>
      <c r="U19" s="93" t="s">
        <v>46</v>
      </c>
      <c r="V19" s="10">
        <v>1</v>
      </c>
      <c r="W19" s="11">
        <v>0</v>
      </c>
      <c r="X19" s="6">
        <f>ROUNDUP(W19,0)</f>
        <v>0</v>
      </c>
      <c r="Y19" s="10">
        <v>24</v>
      </c>
      <c r="Z19" s="93">
        <v>14</v>
      </c>
      <c r="AA19" s="10">
        <v>1</v>
      </c>
      <c r="AB19" s="11">
        <f>200*(Y19+1-Z19)*AA19/Y19</f>
        <v>91.666666666666671</v>
      </c>
      <c r="AC19" s="6">
        <f>ROUNDUP(AB19,0)</f>
        <v>92</v>
      </c>
      <c r="AD19" s="35">
        <f>LARGE(CHOOSE({1,2,3,4}, N19,S19,X19,AC19),1)+LARGE(CHOOSE({1,2,3,4}, N19,S19,X19,AC19),2)+I19</f>
        <v>220</v>
      </c>
    </row>
    <row r="20" spans="1:30" ht="24.75" customHeight="1">
      <c r="A20" s="37">
        <v>17</v>
      </c>
      <c r="B20" s="18" t="s">
        <v>211</v>
      </c>
      <c r="C20" s="18" t="s">
        <v>220</v>
      </c>
      <c r="D20" s="81" t="s">
        <v>79</v>
      </c>
      <c r="E20" s="10">
        <v>36</v>
      </c>
      <c r="F20" s="10">
        <v>17</v>
      </c>
      <c r="G20" s="10">
        <v>1</v>
      </c>
      <c r="H20" s="11">
        <f>200*(E20+1-F20)*G20/E20</f>
        <v>111.11111111111111</v>
      </c>
      <c r="I20" s="2">
        <f>ROUNDUP(H20,0)</f>
        <v>112</v>
      </c>
      <c r="J20" s="39">
        <v>23</v>
      </c>
      <c r="K20" s="39" t="s">
        <v>46</v>
      </c>
      <c r="L20" s="39">
        <v>0.25</v>
      </c>
      <c r="M20" s="39">
        <v>0</v>
      </c>
      <c r="N20" s="6">
        <v>0</v>
      </c>
      <c r="O20" s="39">
        <v>20</v>
      </c>
      <c r="P20" s="39" t="s">
        <v>46</v>
      </c>
      <c r="Q20" s="39">
        <v>0.25</v>
      </c>
      <c r="R20" s="11">
        <v>0</v>
      </c>
      <c r="S20" s="6">
        <f>ROUNDUP(R20,0)</f>
        <v>0</v>
      </c>
      <c r="T20" s="10">
        <v>23</v>
      </c>
      <c r="U20" s="93" t="s">
        <v>46</v>
      </c>
      <c r="V20" s="10">
        <v>1</v>
      </c>
      <c r="W20" s="11">
        <v>0</v>
      </c>
      <c r="X20" s="6">
        <f>ROUNDUP(W20,0)</f>
        <v>0</v>
      </c>
      <c r="Y20" s="10">
        <v>24</v>
      </c>
      <c r="Z20" s="93">
        <v>13</v>
      </c>
      <c r="AA20" s="10">
        <v>1</v>
      </c>
      <c r="AB20" s="11">
        <f>200*(Y20+1-Z20)*AA20/Y20</f>
        <v>100</v>
      </c>
      <c r="AC20" s="6">
        <f>ROUNDUP(AB20,0)</f>
        <v>100</v>
      </c>
      <c r="AD20" s="35">
        <f>LARGE(CHOOSE({1,2,3,4}, N20,S20,X20,AC20),1)+LARGE(CHOOSE({1,2,3,4}, N20,S20,X20,AC20),2)+I20</f>
        <v>212</v>
      </c>
    </row>
    <row r="21" spans="1:30" ht="24.75" customHeight="1">
      <c r="A21" s="37">
        <v>18</v>
      </c>
      <c r="B21" s="9" t="s">
        <v>147</v>
      </c>
      <c r="C21" s="9" t="s">
        <v>148</v>
      </c>
      <c r="D21" s="46" t="s">
        <v>149</v>
      </c>
      <c r="E21" s="38">
        <v>36</v>
      </c>
      <c r="F21" s="10">
        <v>18</v>
      </c>
      <c r="G21" s="38">
        <v>1</v>
      </c>
      <c r="H21" s="11">
        <f>200*(E21+1-F21)*G21/E21</f>
        <v>105.55555555555556</v>
      </c>
      <c r="I21" s="2">
        <f>ROUNDUP(H21,0)</f>
        <v>106</v>
      </c>
      <c r="J21" s="39">
        <v>23</v>
      </c>
      <c r="K21" s="39" t="s">
        <v>46</v>
      </c>
      <c r="L21" s="39">
        <v>0.25</v>
      </c>
      <c r="M21" s="39">
        <v>0</v>
      </c>
      <c r="N21" s="6">
        <v>0</v>
      </c>
      <c r="O21" s="39">
        <v>20</v>
      </c>
      <c r="P21" s="39" t="s">
        <v>46</v>
      </c>
      <c r="Q21" s="39">
        <v>0.25</v>
      </c>
      <c r="R21" s="11">
        <v>0</v>
      </c>
      <c r="S21" s="6">
        <f>ROUNDUP(R21,0)</f>
        <v>0</v>
      </c>
      <c r="T21" s="90">
        <v>23</v>
      </c>
      <c r="U21" s="93" t="s">
        <v>46</v>
      </c>
      <c r="V21" s="90">
        <v>1</v>
      </c>
      <c r="W21" s="11">
        <v>0</v>
      </c>
      <c r="X21" s="6">
        <f>ROUNDUP(W21,0)</f>
        <v>0</v>
      </c>
      <c r="Y21" s="10">
        <v>24</v>
      </c>
      <c r="Z21" s="93">
        <v>15</v>
      </c>
      <c r="AA21" s="10">
        <v>1</v>
      </c>
      <c r="AB21" s="11">
        <f>200*(Y21+1-Z21)*AA21/Y21</f>
        <v>83.333333333333329</v>
      </c>
      <c r="AC21" s="6">
        <f>ROUNDUP(AB21,0)</f>
        <v>84</v>
      </c>
      <c r="AD21" s="35">
        <f>LARGE(CHOOSE({1,2,3,4}, N21,S21,X21,AC21),1)+LARGE(CHOOSE({1,2,3,4}, N21,S21,X21,AC21),2)+I21</f>
        <v>190</v>
      </c>
    </row>
    <row r="22" spans="1:30" ht="24.75" customHeight="1">
      <c r="A22" s="37">
        <v>19</v>
      </c>
      <c r="B22" s="9" t="s">
        <v>185</v>
      </c>
      <c r="C22" s="9" t="s">
        <v>187</v>
      </c>
      <c r="D22" s="46" t="s">
        <v>186</v>
      </c>
      <c r="E22" s="38">
        <v>36</v>
      </c>
      <c r="F22" s="39" t="s">
        <v>46</v>
      </c>
      <c r="G22" s="38">
        <v>1</v>
      </c>
      <c r="H22" s="11">
        <v>0</v>
      </c>
      <c r="I22" s="6">
        <f>ROUNDUP(H22,0)</f>
        <v>0</v>
      </c>
      <c r="J22" s="39">
        <v>23</v>
      </c>
      <c r="K22" s="39">
        <v>12</v>
      </c>
      <c r="L22" s="39">
        <v>0.25</v>
      </c>
      <c r="M22" s="11">
        <f>200*(J22+1-K22)*L22/J22</f>
        <v>26.086956521739129</v>
      </c>
      <c r="N22" s="6">
        <f>ROUNDUP(M22,0)</f>
        <v>27</v>
      </c>
      <c r="O22" s="11">
        <v>20</v>
      </c>
      <c r="P22" s="11">
        <v>15</v>
      </c>
      <c r="Q22" s="39">
        <v>0.25</v>
      </c>
      <c r="R22" s="11">
        <f>200*(O22+1-P22)*Q22/O22</f>
        <v>15</v>
      </c>
      <c r="S22" s="6">
        <f>ROUNDUP(R22,0)</f>
        <v>15</v>
      </c>
      <c r="T22" s="10">
        <v>23</v>
      </c>
      <c r="U22" s="93" t="s">
        <v>46</v>
      </c>
      <c r="V22" s="10">
        <v>1</v>
      </c>
      <c r="W22" s="11">
        <v>0</v>
      </c>
      <c r="X22" s="6">
        <f>ROUNDUP(W22,0)</f>
        <v>0</v>
      </c>
      <c r="Y22" s="10">
        <v>24</v>
      </c>
      <c r="Z22" s="93">
        <v>7</v>
      </c>
      <c r="AA22" s="10">
        <v>1</v>
      </c>
      <c r="AB22" s="11">
        <f>200*(Y22+1-Z22)*AA22/Y22</f>
        <v>150</v>
      </c>
      <c r="AC22" s="6">
        <f>ROUNDUP(AB22,0)</f>
        <v>150</v>
      </c>
      <c r="AD22" s="35">
        <f>LARGE(CHOOSE({1,2,3,4}, N22,S22,X22,AC22),1)+LARGE(CHOOSE({1,2,3,4}, N22,S22,X22,AC22),2)+I22</f>
        <v>177</v>
      </c>
    </row>
    <row r="23" spans="1:30" ht="57.75" customHeight="1">
      <c r="A23" s="37">
        <v>20</v>
      </c>
      <c r="B23" s="9" t="s">
        <v>40</v>
      </c>
      <c r="C23" s="9" t="s">
        <v>72</v>
      </c>
      <c r="D23" s="46" t="s">
        <v>80</v>
      </c>
      <c r="E23" s="38">
        <v>36</v>
      </c>
      <c r="F23" s="39" t="s">
        <v>46</v>
      </c>
      <c r="G23" s="38">
        <v>1</v>
      </c>
      <c r="H23" s="11">
        <v>0</v>
      </c>
      <c r="I23" s="6">
        <f>ROUNDUP(H23,0)</f>
        <v>0</v>
      </c>
      <c r="J23" s="39">
        <v>23</v>
      </c>
      <c r="K23" s="39">
        <v>10</v>
      </c>
      <c r="L23" s="39">
        <v>0.25</v>
      </c>
      <c r="M23" s="11">
        <f>200*(J23+1-K23)*L23/J23</f>
        <v>30.434782608695652</v>
      </c>
      <c r="N23" s="6">
        <f>ROUNDUP(M23,0)</f>
        <v>31</v>
      </c>
      <c r="O23" s="39">
        <v>20</v>
      </c>
      <c r="P23" s="39">
        <v>12</v>
      </c>
      <c r="Q23" s="39">
        <v>0.25</v>
      </c>
      <c r="R23" s="11">
        <f>200*(O23+1-P23)*Q23/O23</f>
        <v>22.5</v>
      </c>
      <c r="S23" s="6">
        <f>ROUNDUP(R23,0)</f>
        <v>23</v>
      </c>
      <c r="T23" s="10">
        <v>23</v>
      </c>
      <c r="U23" s="93">
        <v>12</v>
      </c>
      <c r="V23" s="10">
        <v>1</v>
      </c>
      <c r="W23" s="11">
        <f>200*(T23+1-U23)*V23/T23</f>
        <v>104.34782608695652</v>
      </c>
      <c r="X23" s="6">
        <f>ROUNDUP(W23,0)</f>
        <v>105</v>
      </c>
      <c r="Y23" s="10">
        <v>24</v>
      </c>
      <c r="Z23" s="93" t="s">
        <v>46</v>
      </c>
      <c r="AA23" s="10">
        <v>1</v>
      </c>
      <c r="AB23" s="11">
        <v>0</v>
      </c>
      <c r="AC23" s="6">
        <f>ROUNDUP(AB23,0)</f>
        <v>0</v>
      </c>
      <c r="AD23" s="35">
        <f>LARGE(CHOOSE({1,2,3,4}, N23,S23,X23,AC23),1)+LARGE(CHOOSE({1,2,3,4}, N23,S23,X23,AC23),2)+I23</f>
        <v>136</v>
      </c>
    </row>
    <row r="24" spans="1:30" ht="24.75" customHeight="1">
      <c r="A24" s="37">
        <v>21</v>
      </c>
      <c r="B24" s="18" t="s">
        <v>272</v>
      </c>
      <c r="C24" s="18" t="s">
        <v>273</v>
      </c>
      <c r="D24" s="81" t="s">
        <v>79</v>
      </c>
      <c r="E24" s="38">
        <v>36</v>
      </c>
      <c r="F24" s="39" t="s">
        <v>46</v>
      </c>
      <c r="G24" s="38">
        <v>1</v>
      </c>
      <c r="H24" s="11">
        <v>0</v>
      </c>
      <c r="I24" s="6">
        <f>ROUNDUP(H24,0)</f>
        <v>0</v>
      </c>
      <c r="J24" s="39">
        <v>23</v>
      </c>
      <c r="K24" s="39" t="s">
        <v>46</v>
      </c>
      <c r="L24" s="39">
        <v>0.25</v>
      </c>
      <c r="M24" s="39">
        <v>0</v>
      </c>
      <c r="N24" s="6">
        <v>0</v>
      </c>
      <c r="O24" s="39">
        <v>20</v>
      </c>
      <c r="P24" s="39" t="s">
        <v>46</v>
      </c>
      <c r="Q24" s="39">
        <v>0.25</v>
      </c>
      <c r="R24" s="11">
        <v>0</v>
      </c>
      <c r="S24" s="6">
        <f>ROUNDUP(R24,0)</f>
        <v>0</v>
      </c>
      <c r="T24" s="10">
        <v>23</v>
      </c>
      <c r="U24" s="93" t="s">
        <v>46</v>
      </c>
      <c r="V24" s="10">
        <v>1</v>
      </c>
      <c r="W24" s="11">
        <v>0</v>
      </c>
      <c r="X24" s="6">
        <f>ROUNDUP(W24,0)</f>
        <v>0</v>
      </c>
      <c r="Y24" s="10">
        <v>24</v>
      </c>
      <c r="Z24" s="10">
        <v>11</v>
      </c>
      <c r="AA24" s="10">
        <v>1</v>
      </c>
      <c r="AB24" s="11">
        <f>200*(Y24+1-Z24)*AA24/Y24</f>
        <v>116.66666666666667</v>
      </c>
      <c r="AC24" s="6">
        <f>ROUNDUP(AB24,0)</f>
        <v>117</v>
      </c>
      <c r="AD24" s="35">
        <f>LARGE(CHOOSE({1,2,3,4}, N24,S24,X24,AC24),1)+LARGE(CHOOSE({1,2,3,4}, N24,S24,X24,AC24),2)+I24</f>
        <v>117</v>
      </c>
    </row>
    <row r="25" spans="1:30" ht="24.75" customHeight="1">
      <c r="A25" s="37">
        <v>22</v>
      </c>
      <c r="B25" s="9" t="s">
        <v>35</v>
      </c>
      <c r="C25" s="9" t="s">
        <v>68</v>
      </c>
      <c r="D25" s="46" t="s">
        <v>81</v>
      </c>
      <c r="E25" s="38">
        <v>36</v>
      </c>
      <c r="F25" s="39" t="s">
        <v>46</v>
      </c>
      <c r="G25" s="38">
        <v>1</v>
      </c>
      <c r="H25" s="11">
        <v>0</v>
      </c>
      <c r="I25" s="6">
        <f>ROUNDUP(H25,0)</f>
        <v>0</v>
      </c>
      <c r="J25" s="39">
        <v>23</v>
      </c>
      <c r="K25" s="39" t="s">
        <v>46</v>
      </c>
      <c r="L25" s="39">
        <v>0.25</v>
      </c>
      <c r="M25" s="39">
        <v>0</v>
      </c>
      <c r="N25" s="6">
        <v>0</v>
      </c>
      <c r="O25" s="39">
        <v>20</v>
      </c>
      <c r="P25" s="39" t="s">
        <v>46</v>
      </c>
      <c r="Q25" s="39">
        <v>0.25</v>
      </c>
      <c r="R25" s="11">
        <v>0</v>
      </c>
      <c r="S25" s="6">
        <f>ROUNDUP(R25,0)</f>
        <v>0</v>
      </c>
      <c r="T25" s="90">
        <v>23</v>
      </c>
      <c r="U25" s="93">
        <v>11</v>
      </c>
      <c r="V25" s="90">
        <v>1</v>
      </c>
      <c r="W25" s="11">
        <f>200*(T25+1-U25)*V25/T25</f>
        <v>113.04347826086956</v>
      </c>
      <c r="X25" s="6">
        <f>ROUNDUP(W25,0)</f>
        <v>114</v>
      </c>
      <c r="Y25" s="10">
        <v>24</v>
      </c>
      <c r="Z25" s="93" t="s">
        <v>46</v>
      </c>
      <c r="AA25" s="10">
        <v>1</v>
      </c>
      <c r="AB25" s="11">
        <v>0</v>
      </c>
      <c r="AC25" s="6">
        <f>ROUNDUP(AB25,0)</f>
        <v>0</v>
      </c>
      <c r="AD25" s="35">
        <f>LARGE(CHOOSE({1,2,3,4}, N25,S25,X25,AC25),1)+LARGE(CHOOSE({1,2,3,4}, N25,S25,X25,AC25),2)+I25</f>
        <v>114</v>
      </c>
    </row>
    <row r="26" spans="1:30" ht="24.75" customHeight="1">
      <c r="A26" s="37">
        <v>23</v>
      </c>
      <c r="B26" s="18" t="s">
        <v>205</v>
      </c>
      <c r="C26" s="18" t="s">
        <v>232</v>
      </c>
      <c r="D26" s="81" t="s">
        <v>139</v>
      </c>
      <c r="E26" s="38">
        <v>36</v>
      </c>
      <c r="F26" s="10">
        <v>20</v>
      </c>
      <c r="G26" s="38">
        <v>1</v>
      </c>
      <c r="H26" s="11">
        <f>200*(E26+1-F26)*G26/E26</f>
        <v>94.444444444444443</v>
      </c>
      <c r="I26" s="2">
        <v>0</v>
      </c>
      <c r="J26" s="11">
        <v>23</v>
      </c>
      <c r="K26" s="11" t="s">
        <v>46</v>
      </c>
      <c r="L26" s="39">
        <v>0.25</v>
      </c>
      <c r="M26" s="11">
        <v>0</v>
      </c>
      <c r="N26" s="2">
        <v>0</v>
      </c>
      <c r="O26" s="11">
        <v>20</v>
      </c>
      <c r="P26" s="11" t="s">
        <v>46</v>
      </c>
      <c r="Q26" s="39">
        <v>0.25</v>
      </c>
      <c r="R26" s="11">
        <v>0</v>
      </c>
      <c r="S26" s="2">
        <v>0</v>
      </c>
      <c r="T26" s="90">
        <v>23</v>
      </c>
      <c r="U26" s="10">
        <v>18</v>
      </c>
      <c r="V26" s="90">
        <v>1</v>
      </c>
      <c r="W26" s="11">
        <f>200*(T26+1-U26)*V26/T26</f>
        <v>52.173913043478258</v>
      </c>
      <c r="X26" s="6">
        <f>ROUNDUP(W26,0)</f>
        <v>53</v>
      </c>
      <c r="Y26" s="10">
        <v>24</v>
      </c>
      <c r="Z26" s="93">
        <v>18</v>
      </c>
      <c r="AA26" s="10">
        <v>1</v>
      </c>
      <c r="AB26" s="11">
        <f>200*(Y26+1-Z26)*AA26/Y26</f>
        <v>58.333333333333336</v>
      </c>
      <c r="AC26" s="6">
        <f>ROUNDUP(AB26,0)</f>
        <v>59</v>
      </c>
      <c r="AD26" s="35">
        <f>LARGE(CHOOSE({1,2,3,4}, N26,S26,X26,AC26),1)+LARGE(CHOOSE({1,2,3,4}, N26,S26,X26,AC26),2)+I26</f>
        <v>112</v>
      </c>
    </row>
    <row r="27" spans="1:30" ht="24.75" customHeight="1">
      <c r="A27" s="37">
        <v>24</v>
      </c>
      <c r="B27" s="18" t="s">
        <v>176</v>
      </c>
      <c r="C27" s="18" t="s">
        <v>221</v>
      </c>
      <c r="D27" s="81" t="s">
        <v>139</v>
      </c>
      <c r="E27" s="10">
        <v>36</v>
      </c>
      <c r="F27" s="10">
        <v>19</v>
      </c>
      <c r="G27" s="10">
        <v>1</v>
      </c>
      <c r="H27" s="11">
        <f>200*(E27+1-F27)*G27/E27</f>
        <v>100</v>
      </c>
      <c r="I27" s="2">
        <f>ROUNDUP(H27,0)</f>
        <v>100</v>
      </c>
      <c r="J27" s="39">
        <v>23</v>
      </c>
      <c r="K27" s="39" t="s">
        <v>46</v>
      </c>
      <c r="L27" s="39">
        <v>0.25</v>
      </c>
      <c r="M27" s="39">
        <v>0</v>
      </c>
      <c r="N27" s="6">
        <v>0</v>
      </c>
      <c r="O27" s="39">
        <v>20</v>
      </c>
      <c r="P27" s="39" t="s">
        <v>46</v>
      </c>
      <c r="Q27" s="39">
        <v>0.25</v>
      </c>
      <c r="R27" s="11">
        <v>0</v>
      </c>
      <c r="S27" s="6">
        <f>ROUNDUP(R27,0)</f>
        <v>0</v>
      </c>
      <c r="T27" s="10">
        <v>23</v>
      </c>
      <c r="U27" s="93" t="s">
        <v>46</v>
      </c>
      <c r="V27" s="10">
        <v>1</v>
      </c>
      <c r="W27" s="11">
        <v>0</v>
      </c>
      <c r="X27" s="6">
        <f>ROUNDUP(W27,0)</f>
        <v>0</v>
      </c>
      <c r="Y27" s="10">
        <v>24</v>
      </c>
      <c r="Z27" s="93" t="s">
        <v>46</v>
      </c>
      <c r="AA27" s="10">
        <v>1</v>
      </c>
      <c r="AB27" s="11">
        <v>0</v>
      </c>
      <c r="AC27" s="6">
        <f>ROUNDUP(AB27,0)</f>
        <v>0</v>
      </c>
      <c r="AD27" s="35">
        <f>LARGE(CHOOSE({1,2,3,4}, N27,S27,X27,AC27),1)+LARGE(CHOOSE({1,2,3,4}, N27,S27,X27,AC27),2)+I27</f>
        <v>100</v>
      </c>
    </row>
    <row r="28" spans="1:30" ht="24.75" customHeight="1">
      <c r="A28" s="37">
        <v>25</v>
      </c>
      <c r="B28" s="9" t="s">
        <v>150</v>
      </c>
      <c r="C28" s="9" t="s">
        <v>67</v>
      </c>
      <c r="D28" s="46" t="s">
        <v>151</v>
      </c>
      <c r="E28" s="38">
        <v>36</v>
      </c>
      <c r="F28" s="10">
        <v>22</v>
      </c>
      <c r="G28" s="38">
        <v>1</v>
      </c>
      <c r="H28" s="11">
        <f>200*(E28+1-F28)*G28/E28</f>
        <v>83.333333333333329</v>
      </c>
      <c r="I28" s="2">
        <f>ROUNDUP(H28,0)</f>
        <v>84</v>
      </c>
      <c r="J28" s="39">
        <v>23</v>
      </c>
      <c r="K28" s="11">
        <v>21</v>
      </c>
      <c r="L28" s="39">
        <v>0.25</v>
      </c>
      <c r="M28" s="11">
        <f>200*(J28+1-K28)*L28/J28</f>
        <v>6.5217391304347823</v>
      </c>
      <c r="N28" s="6">
        <f>ROUNDUP(M28,0)</f>
        <v>7</v>
      </c>
      <c r="O28" s="39">
        <v>20</v>
      </c>
      <c r="P28" s="39" t="s">
        <v>46</v>
      </c>
      <c r="Q28" s="39">
        <v>0.25</v>
      </c>
      <c r="R28" s="11">
        <v>0</v>
      </c>
      <c r="S28" s="6">
        <f>ROUNDUP(R28,0)</f>
        <v>0</v>
      </c>
      <c r="T28" s="90">
        <v>23</v>
      </c>
      <c r="U28" s="93" t="s">
        <v>46</v>
      </c>
      <c r="V28" s="90">
        <v>1</v>
      </c>
      <c r="W28" s="11">
        <v>0</v>
      </c>
      <c r="X28" s="6">
        <f>ROUNDUP(W28,0)</f>
        <v>0</v>
      </c>
      <c r="Y28" s="10">
        <v>24</v>
      </c>
      <c r="Z28" s="93" t="s">
        <v>46</v>
      </c>
      <c r="AA28" s="10">
        <v>1</v>
      </c>
      <c r="AB28" s="11">
        <v>0</v>
      </c>
      <c r="AC28" s="6">
        <f>ROUNDUP(AB28,0)</f>
        <v>0</v>
      </c>
      <c r="AD28" s="35">
        <f>LARGE(CHOOSE({1,2,3,4}, N28,S28,X28,AC28),1)+LARGE(CHOOSE({1,2,3,4}, N28,S28,X28,AC28),2)+I28</f>
        <v>91</v>
      </c>
    </row>
    <row r="29" spans="1:30" ht="24.75" customHeight="1">
      <c r="A29" s="37">
        <v>26</v>
      </c>
      <c r="B29" s="18" t="s">
        <v>212</v>
      </c>
      <c r="C29" s="18" t="s">
        <v>222</v>
      </c>
      <c r="D29" s="81" t="s">
        <v>139</v>
      </c>
      <c r="E29" s="10">
        <v>36</v>
      </c>
      <c r="F29" s="10">
        <v>21</v>
      </c>
      <c r="G29" s="10">
        <v>1</v>
      </c>
      <c r="H29" s="11">
        <f>200*(E29+1-F29)*G29/E29</f>
        <v>88.888888888888886</v>
      </c>
      <c r="I29" s="2">
        <f>ROUNDUP(H29,0)</f>
        <v>89</v>
      </c>
      <c r="J29" s="39">
        <v>23</v>
      </c>
      <c r="K29" s="39" t="s">
        <v>46</v>
      </c>
      <c r="L29" s="39">
        <v>0.25</v>
      </c>
      <c r="M29" s="39">
        <v>0</v>
      </c>
      <c r="N29" s="6">
        <v>0</v>
      </c>
      <c r="O29" s="39">
        <v>20</v>
      </c>
      <c r="P29" s="39" t="s">
        <v>46</v>
      </c>
      <c r="Q29" s="39">
        <v>0.25</v>
      </c>
      <c r="R29" s="11">
        <v>0</v>
      </c>
      <c r="S29" s="6">
        <f>ROUNDUP(R29,0)</f>
        <v>0</v>
      </c>
      <c r="T29" s="10">
        <v>23</v>
      </c>
      <c r="U29" s="93" t="s">
        <v>46</v>
      </c>
      <c r="V29" s="10">
        <v>1</v>
      </c>
      <c r="W29" s="11">
        <v>0</v>
      </c>
      <c r="X29" s="6">
        <f>ROUNDUP(W29,0)</f>
        <v>0</v>
      </c>
      <c r="Y29" s="10">
        <v>24</v>
      </c>
      <c r="Z29" s="93" t="s">
        <v>46</v>
      </c>
      <c r="AA29" s="10">
        <v>1</v>
      </c>
      <c r="AB29" s="11">
        <v>0</v>
      </c>
      <c r="AC29" s="6">
        <f>ROUNDUP(AB29,0)</f>
        <v>0</v>
      </c>
      <c r="AD29" s="35">
        <f>LARGE(CHOOSE({1,2,3,4}, N29,S29,X29,AC29),1)+LARGE(CHOOSE({1,2,3,4}, N29,S29,X29,AC29),2)+I29</f>
        <v>89</v>
      </c>
    </row>
    <row r="30" spans="1:30" ht="24.75" customHeight="1">
      <c r="A30" s="37">
        <v>27</v>
      </c>
      <c r="B30" s="9" t="s">
        <v>30</v>
      </c>
      <c r="C30" s="9" t="s">
        <v>65</v>
      </c>
      <c r="D30" s="46" t="s">
        <v>81</v>
      </c>
      <c r="E30" s="38">
        <v>36</v>
      </c>
      <c r="F30" s="39" t="s">
        <v>46</v>
      </c>
      <c r="G30" s="38">
        <v>1</v>
      </c>
      <c r="H30" s="11">
        <v>0</v>
      </c>
      <c r="I30" s="6">
        <f>ROUNDUP(H30,0)</f>
        <v>0</v>
      </c>
      <c r="J30" s="39">
        <v>23</v>
      </c>
      <c r="K30" s="39" t="s">
        <v>46</v>
      </c>
      <c r="L30" s="39">
        <v>0.25</v>
      </c>
      <c r="M30" s="39">
        <v>0</v>
      </c>
      <c r="N30" s="6">
        <v>0</v>
      </c>
      <c r="O30" s="39">
        <v>20</v>
      </c>
      <c r="P30" s="39" t="s">
        <v>46</v>
      </c>
      <c r="Q30" s="39">
        <v>0.25</v>
      </c>
      <c r="R30" s="11">
        <v>0</v>
      </c>
      <c r="S30" s="6">
        <f>ROUNDUP(R30,0)</f>
        <v>0</v>
      </c>
      <c r="T30" s="90">
        <v>23</v>
      </c>
      <c r="U30" s="93">
        <v>15</v>
      </c>
      <c r="V30" s="90">
        <v>1</v>
      </c>
      <c r="W30" s="11">
        <f>200*(T30+1-U30)*V30/T30</f>
        <v>78.260869565217391</v>
      </c>
      <c r="X30" s="6">
        <f>ROUNDUP(W30,0)</f>
        <v>79</v>
      </c>
      <c r="Y30" s="10">
        <v>24</v>
      </c>
      <c r="Z30" s="93" t="s">
        <v>46</v>
      </c>
      <c r="AA30" s="10">
        <v>1</v>
      </c>
      <c r="AB30" s="11">
        <v>0</v>
      </c>
      <c r="AC30" s="6">
        <f>ROUNDUP(AB30,0)</f>
        <v>0</v>
      </c>
      <c r="AD30" s="35">
        <f>LARGE(CHOOSE({1,2,3,4}, N30,S30,X30,AC30),1)+LARGE(CHOOSE({1,2,3,4}, N30,S30,X30,AC30),2)+I30</f>
        <v>79</v>
      </c>
    </row>
    <row r="31" spans="1:30" ht="24.75" customHeight="1">
      <c r="A31" s="37">
        <v>28</v>
      </c>
      <c r="B31" s="18" t="s">
        <v>213</v>
      </c>
      <c r="C31" s="18" t="s">
        <v>223</v>
      </c>
      <c r="D31" s="81" t="s">
        <v>84</v>
      </c>
      <c r="E31" s="10">
        <v>36</v>
      </c>
      <c r="F31" s="10">
        <v>23</v>
      </c>
      <c r="G31" s="10">
        <v>1</v>
      </c>
      <c r="H31" s="11">
        <f>200*(E31+1-F31)*G31/E31</f>
        <v>77.777777777777771</v>
      </c>
      <c r="I31" s="2">
        <f>ROUNDUP(H31,0)</f>
        <v>78</v>
      </c>
      <c r="J31" s="39">
        <v>23</v>
      </c>
      <c r="K31" s="39" t="s">
        <v>46</v>
      </c>
      <c r="L31" s="39">
        <v>0.25</v>
      </c>
      <c r="M31" s="39">
        <v>0</v>
      </c>
      <c r="N31" s="6">
        <v>0</v>
      </c>
      <c r="O31" s="39">
        <v>20</v>
      </c>
      <c r="P31" s="39" t="s">
        <v>46</v>
      </c>
      <c r="Q31" s="39">
        <v>0.25</v>
      </c>
      <c r="R31" s="11">
        <v>0</v>
      </c>
      <c r="S31" s="6">
        <f>ROUNDUP(R31,0)</f>
        <v>0</v>
      </c>
      <c r="T31" s="10">
        <v>23</v>
      </c>
      <c r="U31" s="93" t="s">
        <v>46</v>
      </c>
      <c r="V31" s="10">
        <v>1</v>
      </c>
      <c r="W31" s="11">
        <v>0</v>
      </c>
      <c r="X31" s="6">
        <f>ROUNDUP(W31,0)</f>
        <v>0</v>
      </c>
      <c r="Y31" s="10">
        <v>24</v>
      </c>
      <c r="Z31" s="93" t="s">
        <v>46</v>
      </c>
      <c r="AA31" s="10">
        <v>1</v>
      </c>
      <c r="AB31" s="11">
        <v>0</v>
      </c>
      <c r="AC31" s="6">
        <f>ROUNDUP(AB31,0)</f>
        <v>0</v>
      </c>
      <c r="AD31" s="35">
        <f>LARGE(CHOOSE({1,2,3,4}, N31,S31,X31,AC31),1)+LARGE(CHOOSE({1,2,3,4}, N31,S31,X31,AC31),2)+I31</f>
        <v>78</v>
      </c>
    </row>
    <row r="32" spans="1:30" ht="24.75" customHeight="1">
      <c r="A32" s="37">
        <v>29</v>
      </c>
      <c r="B32" s="18" t="s">
        <v>274</v>
      </c>
      <c r="C32" s="18" t="s">
        <v>275</v>
      </c>
      <c r="D32" s="81" t="s">
        <v>81</v>
      </c>
      <c r="E32" s="38">
        <v>36</v>
      </c>
      <c r="F32" s="39" t="s">
        <v>46</v>
      </c>
      <c r="G32" s="38">
        <v>1</v>
      </c>
      <c r="H32" s="11">
        <v>0</v>
      </c>
      <c r="I32" s="6">
        <f>ROUNDUP(H32,0)</f>
        <v>0</v>
      </c>
      <c r="J32" s="39">
        <v>23</v>
      </c>
      <c r="K32" s="39" t="s">
        <v>46</v>
      </c>
      <c r="L32" s="39">
        <v>0.25</v>
      </c>
      <c r="M32" s="39">
        <v>0</v>
      </c>
      <c r="N32" s="6">
        <v>0</v>
      </c>
      <c r="O32" s="39">
        <v>20</v>
      </c>
      <c r="P32" s="39" t="s">
        <v>46</v>
      </c>
      <c r="Q32" s="39">
        <v>0.25</v>
      </c>
      <c r="R32" s="11">
        <v>0</v>
      </c>
      <c r="S32" s="6">
        <f>ROUNDUP(R32,0)</f>
        <v>0</v>
      </c>
      <c r="T32" s="10">
        <v>23</v>
      </c>
      <c r="U32" s="93" t="s">
        <v>46</v>
      </c>
      <c r="V32" s="10">
        <v>1</v>
      </c>
      <c r="W32" s="11">
        <v>0</v>
      </c>
      <c r="X32" s="6">
        <f>ROUNDUP(W32,0)</f>
        <v>0</v>
      </c>
      <c r="Y32" s="10">
        <v>24</v>
      </c>
      <c r="Z32" s="10">
        <v>16</v>
      </c>
      <c r="AA32" s="10">
        <v>1</v>
      </c>
      <c r="AB32" s="11">
        <f>200*(Y32+1-Z32)*AA32/Y32</f>
        <v>75</v>
      </c>
      <c r="AC32" s="6">
        <f>ROUNDUP(AB32,0)</f>
        <v>75</v>
      </c>
      <c r="AD32" s="35">
        <f>LARGE(CHOOSE({1,2,3,4}, N32,S32,X32,AC32),1)+LARGE(CHOOSE({1,2,3,4}, N32,S32,X32,AC32),2)+I32</f>
        <v>75</v>
      </c>
    </row>
    <row r="33" spans="1:30" ht="24.75" customHeight="1">
      <c r="A33" s="37">
        <v>30</v>
      </c>
      <c r="B33" s="18" t="s">
        <v>214</v>
      </c>
      <c r="C33" s="18" t="s">
        <v>224</v>
      </c>
      <c r="D33" s="81" t="s">
        <v>149</v>
      </c>
      <c r="E33" s="10">
        <v>36</v>
      </c>
      <c r="F33" s="10">
        <v>24</v>
      </c>
      <c r="G33" s="10">
        <v>1</v>
      </c>
      <c r="H33" s="11">
        <f>200*(E33+1-F33)*G33/E33</f>
        <v>72.222222222222229</v>
      </c>
      <c r="I33" s="2">
        <f>ROUNDUP(H33,0)</f>
        <v>73</v>
      </c>
      <c r="J33" s="39">
        <v>23</v>
      </c>
      <c r="K33" s="39" t="s">
        <v>46</v>
      </c>
      <c r="L33" s="39">
        <v>0.25</v>
      </c>
      <c r="M33" s="39">
        <v>0</v>
      </c>
      <c r="N33" s="6">
        <v>0</v>
      </c>
      <c r="O33" s="39">
        <v>20</v>
      </c>
      <c r="P33" s="39" t="s">
        <v>46</v>
      </c>
      <c r="Q33" s="39">
        <v>0.25</v>
      </c>
      <c r="R33" s="11">
        <v>0</v>
      </c>
      <c r="S33" s="6">
        <f>ROUNDUP(R33,0)</f>
        <v>0</v>
      </c>
      <c r="T33" s="10">
        <v>23</v>
      </c>
      <c r="U33" s="93" t="s">
        <v>46</v>
      </c>
      <c r="V33" s="10">
        <v>1</v>
      </c>
      <c r="W33" s="11">
        <v>0</v>
      </c>
      <c r="X33" s="6">
        <f>ROUNDUP(W33,0)</f>
        <v>0</v>
      </c>
      <c r="Y33" s="10">
        <v>24</v>
      </c>
      <c r="Z33" s="93" t="s">
        <v>46</v>
      </c>
      <c r="AA33" s="10">
        <v>1</v>
      </c>
      <c r="AB33" s="11">
        <v>0</v>
      </c>
      <c r="AC33" s="6">
        <f>ROUNDUP(AB33,0)</f>
        <v>0</v>
      </c>
      <c r="AD33" s="35">
        <f>LARGE(CHOOSE({1,2,3,4}, N33,S33,X33,AC33),1)+LARGE(CHOOSE({1,2,3,4}, N33,S33,X33,AC33),2)+I33</f>
        <v>73</v>
      </c>
    </row>
    <row r="34" spans="1:30" ht="24.75" customHeight="1">
      <c r="A34" s="37">
        <v>31</v>
      </c>
      <c r="B34" s="18" t="s">
        <v>276</v>
      </c>
      <c r="C34" s="18" t="s">
        <v>277</v>
      </c>
      <c r="D34" s="81" t="s">
        <v>79</v>
      </c>
      <c r="E34" s="38">
        <v>36</v>
      </c>
      <c r="F34" s="39" t="s">
        <v>46</v>
      </c>
      <c r="G34" s="38">
        <v>1</v>
      </c>
      <c r="H34" s="11">
        <v>0</v>
      </c>
      <c r="I34" s="6">
        <f>ROUNDUP(H34,0)</f>
        <v>0</v>
      </c>
      <c r="J34" s="39">
        <v>23</v>
      </c>
      <c r="K34" s="39" t="s">
        <v>46</v>
      </c>
      <c r="L34" s="39">
        <v>0.25</v>
      </c>
      <c r="M34" s="39">
        <v>0</v>
      </c>
      <c r="N34" s="6">
        <v>0</v>
      </c>
      <c r="O34" s="39">
        <v>20</v>
      </c>
      <c r="P34" s="39" t="s">
        <v>46</v>
      </c>
      <c r="Q34" s="39">
        <v>0.25</v>
      </c>
      <c r="R34" s="11">
        <v>0</v>
      </c>
      <c r="S34" s="6">
        <f>ROUNDUP(R34,0)</f>
        <v>0</v>
      </c>
      <c r="T34" s="10">
        <v>23</v>
      </c>
      <c r="U34" s="93" t="s">
        <v>46</v>
      </c>
      <c r="V34" s="10">
        <v>1</v>
      </c>
      <c r="W34" s="11">
        <v>0</v>
      </c>
      <c r="X34" s="6">
        <f>ROUNDUP(W34,0)</f>
        <v>0</v>
      </c>
      <c r="Y34" s="10">
        <v>24</v>
      </c>
      <c r="Z34" s="10">
        <v>17</v>
      </c>
      <c r="AA34" s="10">
        <v>1</v>
      </c>
      <c r="AB34" s="11">
        <f>200*(Y34+1-Z34)*AA34/Y34</f>
        <v>66.666666666666671</v>
      </c>
      <c r="AC34" s="6">
        <f>ROUNDUP(AB34,0)</f>
        <v>67</v>
      </c>
      <c r="AD34" s="35">
        <f>LARGE(CHOOSE({1,2,3,4}, N34,S34,X34,AC34),1)+LARGE(CHOOSE({1,2,3,4}, N34,S34,X34,AC34),2)+I34</f>
        <v>67</v>
      </c>
    </row>
    <row r="35" spans="1:30" ht="24.75" customHeight="1">
      <c r="A35" s="37">
        <v>32</v>
      </c>
      <c r="B35" s="18" t="s">
        <v>215</v>
      </c>
      <c r="C35" s="18" t="s">
        <v>225</v>
      </c>
      <c r="D35" s="81" t="s">
        <v>84</v>
      </c>
      <c r="E35" s="10">
        <v>36</v>
      </c>
      <c r="F35" s="10">
        <v>26</v>
      </c>
      <c r="G35" s="10">
        <v>1</v>
      </c>
      <c r="H35" s="11">
        <f>200*(E35+1-F35)*G35/E35</f>
        <v>61.111111111111114</v>
      </c>
      <c r="I35" s="2">
        <f>ROUNDUP(H35,0)</f>
        <v>62</v>
      </c>
      <c r="J35" s="39">
        <v>23</v>
      </c>
      <c r="K35" s="39" t="s">
        <v>46</v>
      </c>
      <c r="L35" s="39">
        <v>0.25</v>
      </c>
      <c r="M35" s="39">
        <v>0</v>
      </c>
      <c r="N35" s="6">
        <v>0</v>
      </c>
      <c r="O35" s="39">
        <v>20</v>
      </c>
      <c r="P35" s="39" t="s">
        <v>46</v>
      </c>
      <c r="Q35" s="39">
        <v>0.25</v>
      </c>
      <c r="R35" s="11">
        <v>0</v>
      </c>
      <c r="S35" s="6">
        <f>ROUNDUP(R35,0)</f>
        <v>0</v>
      </c>
      <c r="T35" s="10">
        <v>23</v>
      </c>
      <c r="U35" s="93" t="s">
        <v>46</v>
      </c>
      <c r="V35" s="10">
        <v>1</v>
      </c>
      <c r="W35" s="11">
        <v>0</v>
      </c>
      <c r="X35" s="6">
        <f>ROUNDUP(W35,0)</f>
        <v>0</v>
      </c>
      <c r="Y35" s="10">
        <v>24</v>
      </c>
      <c r="Z35" s="93" t="s">
        <v>46</v>
      </c>
      <c r="AA35" s="10">
        <v>1</v>
      </c>
      <c r="AB35" s="11">
        <v>0</v>
      </c>
      <c r="AC35" s="6">
        <f>ROUNDUP(AB35,0)</f>
        <v>0</v>
      </c>
      <c r="AD35" s="35">
        <f>LARGE(CHOOSE({1,2,3,4}, N35,S35,X35,AC35),1)+LARGE(CHOOSE({1,2,3,4}, N35,S35,X35,AC35),2)+I35</f>
        <v>62</v>
      </c>
    </row>
    <row r="36" spans="1:30" ht="24.75" customHeight="1">
      <c r="A36" s="37">
        <v>33</v>
      </c>
      <c r="B36" s="18" t="s">
        <v>204</v>
      </c>
      <c r="C36" s="18" t="s">
        <v>231</v>
      </c>
      <c r="D36" s="81" t="s">
        <v>85</v>
      </c>
      <c r="E36" s="38">
        <v>36</v>
      </c>
      <c r="F36" s="10">
        <v>9</v>
      </c>
      <c r="G36" s="38">
        <v>1</v>
      </c>
      <c r="H36" s="11">
        <f>200*(E36+1-F36)*G36/E36</f>
        <v>155.55555555555554</v>
      </c>
      <c r="I36" s="2">
        <v>0</v>
      </c>
      <c r="J36" s="11">
        <v>23</v>
      </c>
      <c r="K36" s="11" t="s">
        <v>46</v>
      </c>
      <c r="L36" s="39">
        <v>0.25</v>
      </c>
      <c r="M36" s="11">
        <v>0</v>
      </c>
      <c r="N36" s="2">
        <v>0</v>
      </c>
      <c r="O36" s="11">
        <v>20</v>
      </c>
      <c r="P36" s="11" t="s">
        <v>46</v>
      </c>
      <c r="Q36" s="39">
        <v>0.25</v>
      </c>
      <c r="R36" s="11">
        <v>0</v>
      </c>
      <c r="S36" s="2">
        <v>0</v>
      </c>
      <c r="T36" s="90">
        <v>23</v>
      </c>
      <c r="U36" s="10">
        <v>17</v>
      </c>
      <c r="V36" s="90">
        <v>1</v>
      </c>
      <c r="W36" s="11">
        <f>200*(T36+1-U36)*V36/T36</f>
        <v>60.869565217391305</v>
      </c>
      <c r="X36" s="6">
        <f>ROUNDUP(W36,0)</f>
        <v>61</v>
      </c>
      <c r="Y36" s="10">
        <v>24</v>
      </c>
      <c r="Z36" s="93" t="s">
        <v>46</v>
      </c>
      <c r="AA36" s="10">
        <v>1</v>
      </c>
      <c r="AB36" s="11">
        <v>0</v>
      </c>
      <c r="AC36" s="6">
        <f>ROUNDUP(AB36,0)</f>
        <v>0</v>
      </c>
      <c r="AD36" s="35">
        <f>LARGE(CHOOSE({1,2,3,4}, N36,S36,X36,AC36),1)+LARGE(CHOOSE({1,2,3,4}, N36,S36,X36,AC36),2)+I36</f>
        <v>61</v>
      </c>
    </row>
    <row r="37" spans="1:30" ht="24.75" customHeight="1">
      <c r="A37" s="37">
        <v>34</v>
      </c>
      <c r="B37" s="18" t="s">
        <v>216</v>
      </c>
      <c r="C37" s="18" t="s">
        <v>226</v>
      </c>
      <c r="D37" s="81" t="s">
        <v>84</v>
      </c>
      <c r="E37" s="10">
        <v>36</v>
      </c>
      <c r="F37" s="10">
        <v>27</v>
      </c>
      <c r="G37" s="10">
        <v>1</v>
      </c>
      <c r="H37" s="11">
        <f>200*(E37+1-F37)*G37/E37</f>
        <v>55.555555555555557</v>
      </c>
      <c r="I37" s="2">
        <f>ROUNDUP(H37,0)</f>
        <v>56</v>
      </c>
      <c r="J37" s="39">
        <v>23</v>
      </c>
      <c r="K37" s="39" t="s">
        <v>46</v>
      </c>
      <c r="L37" s="39">
        <v>0.25</v>
      </c>
      <c r="M37" s="39">
        <v>0</v>
      </c>
      <c r="N37" s="6">
        <v>0</v>
      </c>
      <c r="O37" s="39">
        <v>20</v>
      </c>
      <c r="P37" s="39" t="s">
        <v>46</v>
      </c>
      <c r="Q37" s="39">
        <v>0.25</v>
      </c>
      <c r="R37" s="11">
        <v>0</v>
      </c>
      <c r="S37" s="6">
        <f>ROUNDUP(R37,0)</f>
        <v>0</v>
      </c>
      <c r="T37" s="10">
        <v>23</v>
      </c>
      <c r="U37" s="93" t="s">
        <v>46</v>
      </c>
      <c r="V37" s="10">
        <v>1</v>
      </c>
      <c r="W37" s="11">
        <v>0</v>
      </c>
      <c r="X37" s="6">
        <f>ROUNDUP(W37,0)</f>
        <v>0</v>
      </c>
      <c r="Y37" s="10">
        <v>24</v>
      </c>
      <c r="Z37" s="93" t="s">
        <v>46</v>
      </c>
      <c r="AA37" s="10">
        <v>1</v>
      </c>
      <c r="AB37" s="11">
        <v>0</v>
      </c>
      <c r="AC37" s="6">
        <f>ROUNDUP(AB37,0)</f>
        <v>0</v>
      </c>
      <c r="AD37" s="35">
        <f>LARGE(CHOOSE({1,2,3,4}, N37,S37,X37,AC37),1)+LARGE(CHOOSE({1,2,3,4}, N37,S37,X37,AC37),2)+I37</f>
        <v>56</v>
      </c>
    </row>
    <row r="38" spans="1:30" ht="24.75" customHeight="1">
      <c r="A38" s="37">
        <v>35</v>
      </c>
      <c r="B38" s="18" t="s">
        <v>217</v>
      </c>
      <c r="C38" s="18" t="s">
        <v>227</v>
      </c>
      <c r="D38" s="81" t="s">
        <v>149</v>
      </c>
      <c r="E38" s="10">
        <v>36</v>
      </c>
      <c r="F38" s="10">
        <v>28</v>
      </c>
      <c r="G38" s="10">
        <v>1</v>
      </c>
      <c r="H38" s="11">
        <f>200*(E38+1-F38)*G38/E38</f>
        <v>50</v>
      </c>
      <c r="I38" s="2">
        <f>ROUNDUP(H38,0)</f>
        <v>50</v>
      </c>
      <c r="J38" s="39">
        <v>23</v>
      </c>
      <c r="K38" s="39" t="s">
        <v>46</v>
      </c>
      <c r="L38" s="39">
        <v>0.25</v>
      </c>
      <c r="M38" s="39">
        <v>0</v>
      </c>
      <c r="N38" s="6">
        <v>0</v>
      </c>
      <c r="O38" s="39">
        <v>20</v>
      </c>
      <c r="P38" s="39" t="s">
        <v>46</v>
      </c>
      <c r="Q38" s="39">
        <v>0.25</v>
      </c>
      <c r="R38" s="11">
        <v>0</v>
      </c>
      <c r="S38" s="6">
        <f>ROUNDUP(R38,0)</f>
        <v>0</v>
      </c>
      <c r="T38" s="10">
        <v>23</v>
      </c>
      <c r="U38" s="93" t="s">
        <v>46</v>
      </c>
      <c r="V38" s="10">
        <v>1</v>
      </c>
      <c r="W38" s="11">
        <v>0</v>
      </c>
      <c r="X38" s="6">
        <f>ROUNDUP(W38,0)</f>
        <v>0</v>
      </c>
      <c r="Y38" s="10">
        <v>24</v>
      </c>
      <c r="Z38" s="93" t="s">
        <v>46</v>
      </c>
      <c r="AA38" s="10">
        <v>1</v>
      </c>
      <c r="AB38" s="11">
        <v>0</v>
      </c>
      <c r="AC38" s="6">
        <f>ROUNDUP(AB38,0)</f>
        <v>0</v>
      </c>
      <c r="AD38" s="35">
        <f>LARGE(CHOOSE({1,2,3,4}, N38,S38,X38,AC38),1)+LARGE(CHOOSE({1,2,3,4}, N38,S38,X38,AC38),2)+I38</f>
        <v>50</v>
      </c>
    </row>
    <row r="39" spans="1:30" ht="24.75" customHeight="1">
      <c r="A39" s="37">
        <v>36</v>
      </c>
      <c r="B39" s="18" t="s">
        <v>278</v>
      </c>
      <c r="C39" s="18" t="s">
        <v>279</v>
      </c>
      <c r="D39" s="81" t="s">
        <v>84</v>
      </c>
      <c r="E39" s="38">
        <v>36</v>
      </c>
      <c r="F39" s="39" t="s">
        <v>46</v>
      </c>
      <c r="G39" s="38">
        <v>1</v>
      </c>
      <c r="H39" s="11">
        <v>0</v>
      </c>
      <c r="I39" s="6">
        <f>ROUNDUP(H39,0)</f>
        <v>0</v>
      </c>
      <c r="J39" s="39">
        <v>23</v>
      </c>
      <c r="K39" s="39" t="s">
        <v>46</v>
      </c>
      <c r="L39" s="39">
        <v>0.25</v>
      </c>
      <c r="M39" s="39">
        <v>0</v>
      </c>
      <c r="N39" s="6">
        <v>0</v>
      </c>
      <c r="O39" s="39">
        <v>20</v>
      </c>
      <c r="P39" s="39" t="s">
        <v>46</v>
      </c>
      <c r="Q39" s="39">
        <v>0.25</v>
      </c>
      <c r="R39" s="11">
        <v>0</v>
      </c>
      <c r="S39" s="6">
        <f>ROUNDUP(R39,0)</f>
        <v>0</v>
      </c>
      <c r="T39" s="10">
        <v>23</v>
      </c>
      <c r="U39" s="93" t="s">
        <v>46</v>
      </c>
      <c r="V39" s="10">
        <v>1</v>
      </c>
      <c r="W39" s="11">
        <v>0</v>
      </c>
      <c r="X39" s="6">
        <f>ROUNDUP(W39,0)</f>
        <v>0</v>
      </c>
      <c r="Y39" s="10">
        <v>24</v>
      </c>
      <c r="Z39" s="10">
        <v>19</v>
      </c>
      <c r="AA39" s="10">
        <v>1</v>
      </c>
      <c r="AB39" s="11">
        <f>200*(Y39+1-Z39)*AA39/Y39</f>
        <v>50</v>
      </c>
      <c r="AC39" s="6">
        <f>ROUNDUP(AB39,0)</f>
        <v>50</v>
      </c>
      <c r="AD39" s="35">
        <f>LARGE(CHOOSE({1,2,3,4}, N39,S39,X39,AC39),1)+LARGE(CHOOSE({1,2,3,4}, N39,S39,X39,AC39),2)+I39</f>
        <v>50</v>
      </c>
    </row>
    <row r="40" spans="1:30" ht="24.75" customHeight="1">
      <c r="A40" s="37">
        <v>37</v>
      </c>
      <c r="B40" s="18" t="s">
        <v>206</v>
      </c>
      <c r="C40" s="18" t="s">
        <v>230</v>
      </c>
      <c r="D40" s="81" t="s">
        <v>85</v>
      </c>
      <c r="E40" s="38">
        <v>36</v>
      </c>
      <c r="F40" s="39" t="s">
        <v>46</v>
      </c>
      <c r="G40" s="38">
        <v>1</v>
      </c>
      <c r="H40" s="11">
        <v>0</v>
      </c>
      <c r="I40" s="2">
        <v>0</v>
      </c>
      <c r="J40" s="11">
        <v>23</v>
      </c>
      <c r="K40" s="11" t="s">
        <v>46</v>
      </c>
      <c r="L40" s="39">
        <v>0.25</v>
      </c>
      <c r="M40" s="11">
        <v>0</v>
      </c>
      <c r="N40" s="2">
        <v>0</v>
      </c>
      <c r="O40" s="11">
        <v>20</v>
      </c>
      <c r="P40" s="11" t="s">
        <v>46</v>
      </c>
      <c r="Q40" s="39">
        <v>0.25</v>
      </c>
      <c r="R40" s="11">
        <v>0</v>
      </c>
      <c r="S40" s="2">
        <v>0</v>
      </c>
      <c r="T40" s="90">
        <v>23</v>
      </c>
      <c r="U40" s="10">
        <v>19</v>
      </c>
      <c r="V40" s="90">
        <v>1</v>
      </c>
      <c r="W40" s="11">
        <f>200*(T40+1-U40)*V40/T40</f>
        <v>43.478260869565219</v>
      </c>
      <c r="X40" s="6">
        <f>ROUNDUP(W40,0)</f>
        <v>44</v>
      </c>
      <c r="Y40" s="10">
        <v>24</v>
      </c>
      <c r="Z40" s="93" t="s">
        <v>46</v>
      </c>
      <c r="AA40" s="10">
        <v>1</v>
      </c>
      <c r="AB40" s="11">
        <v>0</v>
      </c>
      <c r="AC40" s="6">
        <f>ROUNDUP(AB40,0)</f>
        <v>0</v>
      </c>
      <c r="AD40" s="35">
        <f>LARGE(CHOOSE({1,2,3,4}, N40,S40,X40,AC40),1)+LARGE(CHOOSE({1,2,3,4}, N40,S40,X40,AC40),2)+I40</f>
        <v>44</v>
      </c>
    </row>
    <row r="41" spans="1:30" ht="24.75" customHeight="1">
      <c r="A41" s="37">
        <v>38</v>
      </c>
      <c r="B41" s="18" t="s">
        <v>280</v>
      </c>
      <c r="C41" s="18" t="s">
        <v>281</v>
      </c>
      <c r="D41" s="81" t="s">
        <v>84</v>
      </c>
      <c r="E41" s="38">
        <v>36</v>
      </c>
      <c r="F41" s="39" t="s">
        <v>46</v>
      </c>
      <c r="G41" s="38">
        <v>1</v>
      </c>
      <c r="H41" s="11">
        <v>0</v>
      </c>
      <c r="I41" s="6">
        <f>ROUNDUP(H41,0)</f>
        <v>0</v>
      </c>
      <c r="J41" s="39">
        <v>23</v>
      </c>
      <c r="K41" s="39" t="s">
        <v>46</v>
      </c>
      <c r="L41" s="39">
        <v>0.25</v>
      </c>
      <c r="M41" s="39">
        <v>0</v>
      </c>
      <c r="N41" s="6">
        <v>0</v>
      </c>
      <c r="O41" s="39">
        <v>20</v>
      </c>
      <c r="P41" s="39" t="s">
        <v>46</v>
      </c>
      <c r="Q41" s="39">
        <v>0.25</v>
      </c>
      <c r="R41" s="11">
        <v>0</v>
      </c>
      <c r="S41" s="6">
        <f>ROUNDUP(R41,0)</f>
        <v>0</v>
      </c>
      <c r="T41" s="10">
        <v>23</v>
      </c>
      <c r="U41" s="93" t="s">
        <v>46</v>
      </c>
      <c r="V41" s="10">
        <v>1</v>
      </c>
      <c r="W41" s="11">
        <v>0</v>
      </c>
      <c r="X41" s="6">
        <f>ROUNDUP(W41,0)</f>
        <v>0</v>
      </c>
      <c r="Y41" s="10">
        <v>24</v>
      </c>
      <c r="Z41" s="10">
        <v>20</v>
      </c>
      <c r="AA41" s="10">
        <v>1</v>
      </c>
      <c r="AB41" s="11">
        <f>200*(Y41+1-Z41)*AA41/Y41</f>
        <v>41.666666666666664</v>
      </c>
      <c r="AC41" s="6">
        <f>ROUNDUP(AB41,0)</f>
        <v>42</v>
      </c>
      <c r="AD41" s="35">
        <f>LARGE(CHOOSE({1,2,3,4}, N41,S41,X41,AC41),1)+LARGE(CHOOSE({1,2,3,4}, N41,S41,X41,AC41),2)+I41</f>
        <v>42</v>
      </c>
    </row>
    <row r="42" spans="1:30" ht="24.75" customHeight="1">
      <c r="A42" s="37">
        <v>39</v>
      </c>
      <c r="B42" s="18" t="s">
        <v>207</v>
      </c>
      <c r="C42" s="18" t="s">
        <v>229</v>
      </c>
      <c r="D42" s="81" t="s">
        <v>139</v>
      </c>
      <c r="E42" s="38">
        <v>36</v>
      </c>
      <c r="F42" s="10">
        <v>29</v>
      </c>
      <c r="G42" s="38">
        <v>1</v>
      </c>
      <c r="H42" s="11">
        <f>200*(E42+1-F42)*G42/E42</f>
        <v>44.444444444444443</v>
      </c>
      <c r="I42" s="2">
        <v>0</v>
      </c>
      <c r="J42" s="11">
        <v>23</v>
      </c>
      <c r="K42" s="11" t="s">
        <v>46</v>
      </c>
      <c r="L42" s="39">
        <v>0.25</v>
      </c>
      <c r="M42" s="11">
        <v>0</v>
      </c>
      <c r="N42" s="2">
        <v>0</v>
      </c>
      <c r="O42" s="11">
        <v>20</v>
      </c>
      <c r="P42" s="11" t="s">
        <v>46</v>
      </c>
      <c r="Q42" s="39">
        <v>0.25</v>
      </c>
      <c r="R42" s="11">
        <v>0</v>
      </c>
      <c r="S42" s="2">
        <v>0</v>
      </c>
      <c r="T42" s="90">
        <v>23</v>
      </c>
      <c r="U42" s="10">
        <v>20</v>
      </c>
      <c r="V42" s="90">
        <v>1</v>
      </c>
      <c r="W42" s="11">
        <f>200*(T42+1-U42)*V42/T42</f>
        <v>34.782608695652172</v>
      </c>
      <c r="X42" s="6">
        <f>ROUNDUP(W42,0)</f>
        <v>35</v>
      </c>
      <c r="Y42" s="10">
        <v>24</v>
      </c>
      <c r="Z42" s="93" t="s">
        <v>46</v>
      </c>
      <c r="AA42" s="10">
        <v>1</v>
      </c>
      <c r="AB42" s="11">
        <v>0</v>
      </c>
      <c r="AC42" s="6">
        <f>ROUNDUP(AB42,0)</f>
        <v>0</v>
      </c>
      <c r="AD42" s="35">
        <f>LARGE(CHOOSE({1,2,3,4}, N42,S42,X42,AC42),1)+LARGE(CHOOSE({1,2,3,4}, N42,S42,X42,AC42),2)+I42</f>
        <v>35</v>
      </c>
    </row>
    <row r="43" spans="1:30" ht="24.75" customHeight="1">
      <c r="A43" s="37">
        <v>40</v>
      </c>
      <c r="B43" s="9" t="s">
        <v>99</v>
      </c>
      <c r="C43" s="9" t="s">
        <v>121</v>
      </c>
      <c r="D43" s="46" t="s">
        <v>80</v>
      </c>
      <c r="E43" s="38">
        <v>36</v>
      </c>
      <c r="F43" s="39" t="s">
        <v>46</v>
      </c>
      <c r="G43" s="38">
        <v>1</v>
      </c>
      <c r="H43" s="11">
        <v>0</v>
      </c>
      <c r="I43" s="6">
        <f>ROUNDUP(H43,0)</f>
        <v>0</v>
      </c>
      <c r="J43" s="39">
        <v>23</v>
      </c>
      <c r="K43" s="39">
        <v>13</v>
      </c>
      <c r="L43" s="39">
        <v>0.25</v>
      </c>
      <c r="M43" s="11">
        <f>200*(J43+1-K43)*L43/J43</f>
        <v>23.913043478260871</v>
      </c>
      <c r="N43" s="6">
        <f>ROUNDUP(M43,0)</f>
        <v>24</v>
      </c>
      <c r="O43" s="39">
        <v>20</v>
      </c>
      <c r="P43" s="11">
        <v>17</v>
      </c>
      <c r="Q43" s="39">
        <v>0.25</v>
      </c>
      <c r="R43" s="11">
        <f>200*(O43+1-P43)*Q43/O43</f>
        <v>10</v>
      </c>
      <c r="S43" s="6">
        <f>ROUNDUP(R43,0)</f>
        <v>10</v>
      </c>
      <c r="T43" s="90">
        <v>23</v>
      </c>
      <c r="U43" s="93" t="s">
        <v>46</v>
      </c>
      <c r="V43" s="90">
        <v>1</v>
      </c>
      <c r="W43" s="11">
        <v>0</v>
      </c>
      <c r="X43" s="6">
        <f>ROUNDUP(W43,0)</f>
        <v>0</v>
      </c>
      <c r="Y43" s="10">
        <v>24</v>
      </c>
      <c r="Z43" s="93" t="s">
        <v>46</v>
      </c>
      <c r="AA43" s="10">
        <v>1</v>
      </c>
      <c r="AB43" s="11">
        <v>0</v>
      </c>
      <c r="AC43" s="6">
        <f>ROUNDUP(AB43,0)</f>
        <v>0</v>
      </c>
      <c r="AD43" s="35">
        <f>LARGE(CHOOSE({1,2,3,4}, N43,S43,X43,AC43),1)+LARGE(CHOOSE({1,2,3,4}, N43,S43,X43,AC43),2)+I43</f>
        <v>34</v>
      </c>
    </row>
    <row r="44" spans="1:30" ht="24.75" customHeight="1">
      <c r="A44" s="37">
        <v>41</v>
      </c>
      <c r="B44" s="18" t="s">
        <v>282</v>
      </c>
      <c r="C44" s="18" t="s">
        <v>283</v>
      </c>
      <c r="D44" s="81" t="s">
        <v>284</v>
      </c>
      <c r="E44" s="38">
        <v>36</v>
      </c>
      <c r="F44" s="39" t="s">
        <v>46</v>
      </c>
      <c r="G44" s="38">
        <v>1</v>
      </c>
      <c r="H44" s="11">
        <v>0</v>
      </c>
      <c r="I44" s="6">
        <f>ROUNDUP(H44,0)</f>
        <v>0</v>
      </c>
      <c r="J44" s="39">
        <v>23</v>
      </c>
      <c r="K44" s="39" t="s">
        <v>46</v>
      </c>
      <c r="L44" s="39">
        <v>0.25</v>
      </c>
      <c r="M44" s="39">
        <v>0</v>
      </c>
      <c r="N44" s="6">
        <v>0</v>
      </c>
      <c r="O44" s="39">
        <v>20</v>
      </c>
      <c r="P44" s="39" t="s">
        <v>46</v>
      </c>
      <c r="Q44" s="39">
        <v>0.25</v>
      </c>
      <c r="R44" s="11">
        <v>0</v>
      </c>
      <c r="S44" s="6">
        <f>ROUNDUP(R44,0)</f>
        <v>0</v>
      </c>
      <c r="T44" s="10">
        <v>23</v>
      </c>
      <c r="U44" s="93" t="s">
        <v>46</v>
      </c>
      <c r="V44" s="10">
        <v>1</v>
      </c>
      <c r="W44" s="11">
        <v>0</v>
      </c>
      <c r="X44" s="6">
        <f>ROUNDUP(W44,0)</f>
        <v>0</v>
      </c>
      <c r="Y44" s="10">
        <v>24</v>
      </c>
      <c r="Z44" s="10">
        <v>21</v>
      </c>
      <c r="AA44" s="10">
        <v>1</v>
      </c>
      <c r="AB44" s="11">
        <f>200*(Y44+1-Z44)*AA44/Y44</f>
        <v>33.333333333333336</v>
      </c>
      <c r="AC44" s="6">
        <f>ROUNDUP(AB44,0)</f>
        <v>34</v>
      </c>
      <c r="AD44" s="35">
        <f>LARGE(CHOOSE({1,2,3,4}, N44,S44,X44,AC44),1)+LARGE(CHOOSE({1,2,3,4}, N44,S44,X44,AC44),2)+I44</f>
        <v>34</v>
      </c>
    </row>
    <row r="45" spans="1:30" ht="31.5" customHeight="1">
      <c r="A45" s="37">
        <v>42</v>
      </c>
      <c r="B45" s="18" t="s">
        <v>208</v>
      </c>
      <c r="C45" s="18" t="s">
        <v>228</v>
      </c>
      <c r="D45" s="81" t="s">
        <v>81</v>
      </c>
      <c r="E45" s="38">
        <v>36</v>
      </c>
      <c r="F45" s="10">
        <v>25</v>
      </c>
      <c r="G45" s="38">
        <v>1</v>
      </c>
      <c r="H45" s="11">
        <f>200*(E45+1-F45)*G45/E45</f>
        <v>66.666666666666671</v>
      </c>
      <c r="I45" s="2">
        <v>0</v>
      </c>
      <c r="J45" s="11">
        <v>23</v>
      </c>
      <c r="K45" s="11" t="s">
        <v>46</v>
      </c>
      <c r="L45" s="39">
        <v>0.25</v>
      </c>
      <c r="M45" s="11">
        <v>0</v>
      </c>
      <c r="N45" s="2">
        <v>0</v>
      </c>
      <c r="O45" s="11">
        <v>20</v>
      </c>
      <c r="P45" s="11" t="s">
        <v>46</v>
      </c>
      <c r="Q45" s="39">
        <v>0.25</v>
      </c>
      <c r="R45" s="11">
        <v>0</v>
      </c>
      <c r="S45" s="2">
        <v>0</v>
      </c>
      <c r="T45" s="90">
        <v>23</v>
      </c>
      <c r="U45" s="10">
        <v>21</v>
      </c>
      <c r="V45" s="90">
        <v>1</v>
      </c>
      <c r="W45" s="11">
        <f>200*(T45+1-U45)*V45/T45</f>
        <v>26.086956521739129</v>
      </c>
      <c r="X45" s="6">
        <f>ROUNDUP(W45,0)</f>
        <v>27</v>
      </c>
      <c r="Y45" s="10">
        <v>24</v>
      </c>
      <c r="Z45" s="93" t="s">
        <v>46</v>
      </c>
      <c r="AA45" s="10">
        <v>1</v>
      </c>
      <c r="AB45" s="11">
        <v>0</v>
      </c>
      <c r="AC45" s="6">
        <f>ROUNDUP(AB45,0)</f>
        <v>0</v>
      </c>
      <c r="AD45" s="35">
        <f>LARGE(CHOOSE({1,2,3,4}, N45,S45,X45,AC45),1)+LARGE(CHOOSE({1,2,3,4}, N45,S45,X45,AC45),2)+I45</f>
        <v>27</v>
      </c>
    </row>
    <row r="46" spans="1:30" s="34" customFormat="1" ht="31.5" customHeight="1">
      <c r="A46" s="37">
        <v>43</v>
      </c>
      <c r="B46" s="18" t="s">
        <v>286</v>
      </c>
      <c r="C46" s="18" t="s">
        <v>285</v>
      </c>
      <c r="D46" s="18" t="s">
        <v>84</v>
      </c>
      <c r="E46" s="38">
        <v>36</v>
      </c>
      <c r="F46" s="39" t="s">
        <v>46</v>
      </c>
      <c r="G46" s="38">
        <v>1</v>
      </c>
      <c r="H46" s="11">
        <v>0</v>
      </c>
      <c r="I46" s="6">
        <f>ROUNDUP(H46,0)</f>
        <v>0</v>
      </c>
      <c r="J46" s="39">
        <v>23</v>
      </c>
      <c r="K46" s="39" t="s">
        <v>46</v>
      </c>
      <c r="L46" s="39">
        <v>0.25</v>
      </c>
      <c r="M46" s="39">
        <v>0</v>
      </c>
      <c r="N46" s="6">
        <v>0</v>
      </c>
      <c r="O46" s="39">
        <v>20</v>
      </c>
      <c r="P46" s="39" t="s">
        <v>46</v>
      </c>
      <c r="Q46" s="39">
        <v>0.25</v>
      </c>
      <c r="R46" s="11">
        <v>0</v>
      </c>
      <c r="S46" s="6">
        <f>ROUNDUP(R46,0)</f>
        <v>0</v>
      </c>
      <c r="T46" s="162">
        <v>23</v>
      </c>
      <c r="U46" s="93" t="s">
        <v>46</v>
      </c>
      <c r="V46" s="162">
        <v>1</v>
      </c>
      <c r="W46" s="11">
        <v>0</v>
      </c>
      <c r="X46" s="6">
        <f>ROUNDUP(W46,0)</f>
        <v>0</v>
      </c>
      <c r="Y46" s="10">
        <v>24</v>
      </c>
      <c r="Z46" s="10">
        <v>22</v>
      </c>
      <c r="AA46" s="10">
        <v>1</v>
      </c>
      <c r="AB46" s="11">
        <f>200*(Y46+1-Z46)*AA46/Y46</f>
        <v>25</v>
      </c>
      <c r="AC46" s="6">
        <f>ROUNDUP(AB46,0)</f>
        <v>25</v>
      </c>
      <c r="AD46" s="35">
        <f>LARGE(CHOOSE({1,2,3,4}, N46,S46,X46,AC46),1)+LARGE(CHOOSE({1,2,3,4}, N46,S46,X46,AC46),2)+I46</f>
        <v>25</v>
      </c>
    </row>
    <row r="47" spans="1:30" s="34" customFormat="1" ht="31.5" customHeight="1">
      <c r="A47" s="37">
        <v>44</v>
      </c>
      <c r="B47" s="9" t="s">
        <v>45</v>
      </c>
      <c r="C47" s="9" t="s">
        <v>76</v>
      </c>
      <c r="D47" s="9" t="s">
        <v>79</v>
      </c>
      <c r="E47" s="38">
        <v>36</v>
      </c>
      <c r="F47" s="39" t="s">
        <v>46</v>
      </c>
      <c r="G47" s="38">
        <v>1</v>
      </c>
      <c r="H47" s="11">
        <v>0</v>
      </c>
      <c r="I47" s="6">
        <f>ROUNDUP(H47,0)</f>
        <v>0</v>
      </c>
      <c r="J47" s="39">
        <v>23</v>
      </c>
      <c r="K47" s="39" t="s">
        <v>46</v>
      </c>
      <c r="L47" s="39">
        <v>0.25</v>
      </c>
      <c r="M47" s="39">
        <v>0</v>
      </c>
      <c r="N47" s="6">
        <v>0</v>
      </c>
      <c r="O47" s="39">
        <v>20</v>
      </c>
      <c r="P47" s="39">
        <v>13</v>
      </c>
      <c r="Q47" s="39">
        <v>0.25</v>
      </c>
      <c r="R47" s="11">
        <f>200*(O47+1-P47)*Q47/O47</f>
        <v>20</v>
      </c>
      <c r="S47" s="6">
        <f>ROUNDUP(R47,0)</f>
        <v>20</v>
      </c>
      <c r="T47" s="90">
        <v>23</v>
      </c>
      <c r="U47" s="93" t="s">
        <v>46</v>
      </c>
      <c r="V47" s="90">
        <v>1</v>
      </c>
      <c r="W47" s="11">
        <v>0</v>
      </c>
      <c r="X47" s="6">
        <f>ROUNDUP(W47,0)</f>
        <v>0</v>
      </c>
      <c r="Y47" s="10">
        <v>24</v>
      </c>
      <c r="Z47" s="93" t="s">
        <v>46</v>
      </c>
      <c r="AA47" s="10">
        <v>1</v>
      </c>
      <c r="AB47" s="11">
        <v>0</v>
      </c>
      <c r="AC47" s="6">
        <f>ROUNDUP(AB47,0)</f>
        <v>0</v>
      </c>
      <c r="AD47" s="35">
        <f>LARGE(CHOOSE({1,2,3,4}, N47,S47,X47,AC47),1)+LARGE(CHOOSE({1,2,3,4}, N47,S47,X47,AC47),2)+I47</f>
        <v>20</v>
      </c>
    </row>
    <row r="48" spans="1:30" s="34" customFormat="1" ht="31.5" customHeight="1">
      <c r="A48" s="37">
        <v>45</v>
      </c>
      <c r="B48" s="9" t="s">
        <v>160</v>
      </c>
      <c r="C48" s="9" t="s">
        <v>159</v>
      </c>
      <c r="D48" s="9" t="s">
        <v>158</v>
      </c>
      <c r="E48" s="38">
        <v>36</v>
      </c>
      <c r="F48" s="39" t="s">
        <v>46</v>
      </c>
      <c r="G48" s="38">
        <v>1</v>
      </c>
      <c r="H48" s="11">
        <v>0</v>
      </c>
      <c r="I48" s="2">
        <f>ROUNDUP(H48,0)</f>
        <v>0</v>
      </c>
      <c r="J48" s="39">
        <v>23</v>
      </c>
      <c r="K48" s="11">
        <v>15</v>
      </c>
      <c r="L48" s="39">
        <v>0.25</v>
      </c>
      <c r="M48" s="11">
        <f>200*(J48+1-K48)*L48/J48</f>
        <v>19.565217391304348</v>
      </c>
      <c r="N48" s="6">
        <f>ROUNDUP(M48,0)</f>
        <v>20</v>
      </c>
      <c r="O48" s="39">
        <v>20</v>
      </c>
      <c r="P48" s="39" t="s">
        <v>46</v>
      </c>
      <c r="Q48" s="39">
        <v>0.25</v>
      </c>
      <c r="R48" s="11">
        <v>0</v>
      </c>
      <c r="S48" s="6">
        <f>ROUNDUP(R48,0)</f>
        <v>0</v>
      </c>
      <c r="T48" s="143">
        <v>23</v>
      </c>
      <c r="U48" s="93" t="s">
        <v>46</v>
      </c>
      <c r="V48" s="143">
        <v>1</v>
      </c>
      <c r="W48" s="11">
        <v>0</v>
      </c>
      <c r="X48" s="6">
        <f>ROUNDUP(W48,0)</f>
        <v>0</v>
      </c>
      <c r="Y48" s="10">
        <v>24</v>
      </c>
      <c r="Z48" s="93" t="s">
        <v>46</v>
      </c>
      <c r="AA48" s="10">
        <v>1</v>
      </c>
      <c r="AB48" s="11">
        <v>0</v>
      </c>
      <c r="AC48" s="6">
        <f>ROUNDUP(AB48,0)</f>
        <v>0</v>
      </c>
      <c r="AD48" s="35">
        <f>LARGE(CHOOSE({1,2,3,4}, N48,S48,X48,AC48),1)+LARGE(CHOOSE({1,2,3,4}, N48,S48,X48,AC48),2)+I48</f>
        <v>20</v>
      </c>
    </row>
    <row r="49" spans="1:30" s="34" customFormat="1" ht="31.5" customHeight="1">
      <c r="A49" s="37">
        <v>46</v>
      </c>
      <c r="B49" s="9" t="s">
        <v>143</v>
      </c>
      <c r="C49" s="9" t="s">
        <v>144</v>
      </c>
      <c r="D49" s="9" t="s">
        <v>79</v>
      </c>
      <c r="E49" s="38">
        <v>36</v>
      </c>
      <c r="F49" s="39" t="s">
        <v>46</v>
      </c>
      <c r="G49" s="38">
        <v>1</v>
      </c>
      <c r="H49" s="11">
        <v>0</v>
      </c>
      <c r="I49" s="6">
        <f>ROUNDUP(H49,0)</f>
        <v>0</v>
      </c>
      <c r="J49" s="39">
        <v>23</v>
      </c>
      <c r="K49" s="39" t="s">
        <v>46</v>
      </c>
      <c r="L49" s="39">
        <v>0.25</v>
      </c>
      <c r="M49" s="39">
        <v>0</v>
      </c>
      <c r="N49" s="6">
        <v>0</v>
      </c>
      <c r="O49" s="39">
        <v>20</v>
      </c>
      <c r="P49" s="11">
        <v>14</v>
      </c>
      <c r="Q49" s="39">
        <v>0.25</v>
      </c>
      <c r="R49" s="11">
        <f>200*(O49+1-P49)*Q49/O49</f>
        <v>17.5</v>
      </c>
      <c r="S49" s="6">
        <f>ROUNDUP(R49,0)</f>
        <v>18</v>
      </c>
      <c r="T49" s="90">
        <v>23</v>
      </c>
      <c r="U49" s="93" t="s">
        <v>46</v>
      </c>
      <c r="V49" s="90">
        <v>1</v>
      </c>
      <c r="W49" s="11">
        <v>0</v>
      </c>
      <c r="X49" s="6">
        <f>ROUNDUP(W49,0)</f>
        <v>0</v>
      </c>
      <c r="Y49" s="10">
        <v>24</v>
      </c>
      <c r="Z49" s="93" t="s">
        <v>46</v>
      </c>
      <c r="AA49" s="10">
        <v>1</v>
      </c>
      <c r="AB49" s="11">
        <v>0</v>
      </c>
      <c r="AC49" s="6">
        <f>ROUNDUP(AB49,0)</f>
        <v>0</v>
      </c>
      <c r="AD49" s="35">
        <f>LARGE(CHOOSE({1,2,3,4}, N49,S49,X49,AC49),1)+LARGE(CHOOSE({1,2,3,4}, N49,S49,X49,AC49),2)+I49</f>
        <v>18</v>
      </c>
    </row>
    <row r="50" spans="1:30" ht="25.5" customHeight="1">
      <c r="A50" s="37">
        <v>47</v>
      </c>
      <c r="B50" s="9" t="s">
        <v>153</v>
      </c>
      <c r="C50" s="9" t="s">
        <v>152</v>
      </c>
      <c r="D50" s="9" t="s">
        <v>98</v>
      </c>
      <c r="E50" s="38">
        <v>36</v>
      </c>
      <c r="F50" s="39" t="s">
        <v>46</v>
      </c>
      <c r="G50" s="38">
        <v>1</v>
      </c>
      <c r="H50" s="11">
        <v>0</v>
      </c>
      <c r="I50" s="2">
        <f>ROUNDUP(H50,0)</f>
        <v>0</v>
      </c>
      <c r="J50" s="39">
        <v>23</v>
      </c>
      <c r="K50" s="11">
        <v>16</v>
      </c>
      <c r="L50" s="39">
        <v>0.25</v>
      </c>
      <c r="M50" s="11">
        <f>200*(J50+1-K50)*L50/J50</f>
        <v>17.391304347826086</v>
      </c>
      <c r="N50" s="6">
        <f>ROUNDUP(M50,0)</f>
        <v>18</v>
      </c>
      <c r="O50" s="39">
        <v>20</v>
      </c>
      <c r="P50" s="39" t="s">
        <v>46</v>
      </c>
      <c r="Q50" s="39">
        <v>0.25</v>
      </c>
      <c r="R50" s="11">
        <v>0</v>
      </c>
      <c r="S50" s="6">
        <f>ROUNDUP(R50,0)</f>
        <v>0</v>
      </c>
      <c r="T50" s="90">
        <v>23</v>
      </c>
      <c r="U50" s="93" t="s">
        <v>46</v>
      </c>
      <c r="V50" s="90">
        <v>1</v>
      </c>
      <c r="W50" s="11">
        <v>0</v>
      </c>
      <c r="X50" s="6">
        <f>ROUNDUP(W50,0)</f>
        <v>0</v>
      </c>
      <c r="Y50" s="10">
        <v>24</v>
      </c>
      <c r="Z50" s="93" t="s">
        <v>46</v>
      </c>
      <c r="AA50" s="10">
        <v>1</v>
      </c>
      <c r="AB50" s="11">
        <v>0</v>
      </c>
      <c r="AC50" s="6">
        <f>ROUNDUP(AB50,0)</f>
        <v>0</v>
      </c>
      <c r="AD50" s="35">
        <f>LARGE(CHOOSE({1,2,3,4}, N50,S50,X50,AC50),1)+LARGE(CHOOSE({1,2,3,4}, N50,S50,X50,AC50),2)+I50</f>
        <v>18</v>
      </c>
    </row>
    <row r="51" spans="1:30" ht="21.75" customHeight="1">
      <c r="A51" s="37">
        <v>48</v>
      </c>
      <c r="B51" s="18" t="s">
        <v>288</v>
      </c>
      <c r="C51" s="18" t="s">
        <v>287</v>
      </c>
      <c r="D51" s="18" t="s">
        <v>289</v>
      </c>
      <c r="E51" s="38">
        <v>36</v>
      </c>
      <c r="F51" s="39" t="s">
        <v>46</v>
      </c>
      <c r="G51" s="38">
        <v>1</v>
      </c>
      <c r="H51" s="11">
        <v>0</v>
      </c>
      <c r="I51" s="6">
        <f>ROUNDUP(H51,0)</f>
        <v>0</v>
      </c>
      <c r="J51" s="39">
        <v>23</v>
      </c>
      <c r="K51" s="39" t="s">
        <v>46</v>
      </c>
      <c r="L51" s="39">
        <v>0.25</v>
      </c>
      <c r="M51" s="39">
        <v>0</v>
      </c>
      <c r="N51" s="6">
        <v>0</v>
      </c>
      <c r="O51" s="39">
        <v>20</v>
      </c>
      <c r="P51" s="39" t="s">
        <v>46</v>
      </c>
      <c r="Q51" s="39">
        <v>0.25</v>
      </c>
      <c r="R51" s="11">
        <v>0</v>
      </c>
      <c r="S51" s="6">
        <f>ROUNDUP(R51,0)</f>
        <v>0</v>
      </c>
      <c r="T51" s="10">
        <v>23</v>
      </c>
      <c r="U51" s="93" t="s">
        <v>46</v>
      </c>
      <c r="V51" s="10">
        <v>1</v>
      </c>
      <c r="W51" s="11">
        <v>0</v>
      </c>
      <c r="X51" s="6">
        <f>ROUNDUP(W51,0)</f>
        <v>0</v>
      </c>
      <c r="Y51" s="10">
        <v>24</v>
      </c>
      <c r="Z51" s="10">
        <v>23</v>
      </c>
      <c r="AA51" s="10">
        <v>1</v>
      </c>
      <c r="AB51" s="11">
        <f>200*(Y51+1-Z51)*AA51/Y51</f>
        <v>16.666666666666668</v>
      </c>
      <c r="AC51" s="6">
        <f>ROUNDUP(AB51,0)</f>
        <v>17</v>
      </c>
      <c r="AD51" s="35">
        <f>LARGE(CHOOSE({1,2,3,4}, N51,S51,X51,AC51),1)+LARGE(CHOOSE({1,2,3,4}, N51,S51,X51,AC51),2)+I51</f>
        <v>17</v>
      </c>
    </row>
    <row r="52" spans="1:30" ht="21.75" customHeight="1">
      <c r="A52" s="37">
        <v>49</v>
      </c>
      <c r="B52" s="9" t="s">
        <v>157</v>
      </c>
      <c r="C52" s="9" t="s">
        <v>156</v>
      </c>
      <c r="D52" s="9" t="s">
        <v>158</v>
      </c>
      <c r="E52" s="38">
        <v>36</v>
      </c>
      <c r="F52" s="39" t="s">
        <v>46</v>
      </c>
      <c r="G52" s="38">
        <v>1</v>
      </c>
      <c r="H52" s="11">
        <v>0</v>
      </c>
      <c r="I52" s="2">
        <f>ROUNDUP(H52,0)</f>
        <v>0</v>
      </c>
      <c r="J52" s="39">
        <v>23</v>
      </c>
      <c r="K52" s="11">
        <v>17</v>
      </c>
      <c r="L52" s="39">
        <v>0.25</v>
      </c>
      <c r="M52" s="11">
        <f>200*(J52+1-K52)*L52/J52</f>
        <v>15.217391304347826</v>
      </c>
      <c r="N52" s="6">
        <f>ROUNDUP(M52,0)</f>
        <v>16</v>
      </c>
      <c r="O52" s="39">
        <v>20</v>
      </c>
      <c r="P52" s="39" t="s">
        <v>46</v>
      </c>
      <c r="Q52" s="39">
        <v>0.25</v>
      </c>
      <c r="R52" s="11">
        <v>0</v>
      </c>
      <c r="S52" s="6">
        <f>ROUNDUP(R52,0)</f>
        <v>0</v>
      </c>
      <c r="T52" s="10">
        <v>23</v>
      </c>
      <c r="U52" s="93" t="s">
        <v>46</v>
      </c>
      <c r="V52" s="10">
        <v>1</v>
      </c>
      <c r="W52" s="11">
        <v>0</v>
      </c>
      <c r="X52" s="6">
        <f>ROUNDUP(W52,0)</f>
        <v>0</v>
      </c>
      <c r="Y52" s="10">
        <v>24</v>
      </c>
      <c r="Z52" s="93" t="s">
        <v>46</v>
      </c>
      <c r="AA52" s="10">
        <v>1</v>
      </c>
      <c r="AB52" s="11">
        <v>0</v>
      </c>
      <c r="AC52" s="6">
        <f>ROUNDUP(AB52,0)</f>
        <v>0</v>
      </c>
      <c r="AD52" s="35">
        <f>LARGE(CHOOSE({1,2,3,4}, N52,S52,X52,AC52),1)+LARGE(CHOOSE({1,2,3,4}, N52,S52,X52,AC52),2)+I52</f>
        <v>16</v>
      </c>
    </row>
    <row r="53" spans="1:30" ht="21.75" customHeight="1">
      <c r="A53" s="37">
        <v>50</v>
      </c>
      <c r="B53" s="9" t="s">
        <v>155</v>
      </c>
      <c r="C53" s="9" t="s">
        <v>154</v>
      </c>
      <c r="D53" s="9" t="s">
        <v>98</v>
      </c>
      <c r="E53" s="38">
        <v>36</v>
      </c>
      <c r="F53" s="39" t="s">
        <v>46</v>
      </c>
      <c r="G53" s="38">
        <v>1</v>
      </c>
      <c r="H53" s="11">
        <v>0</v>
      </c>
      <c r="I53" s="2">
        <f>ROUNDUP(H53,0)</f>
        <v>0</v>
      </c>
      <c r="J53" s="39">
        <v>23</v>
      </c>
      <c r="K53" s="11">
        <v>18</v>
      </c>
      <c r="L53" s="39">
        <v>0.25</v>
      </c>
      <c r="M53" s="11">
        <f>200*(J53+1-K53)*L53/J53</f>
        <v>13.043478260869565</v>
      </c>
      <c r="N53" s="6">
        <f>ROUNDUP(M53,0)</f>
        <v>14</v>
      </c>
      <c r="O53" s="39">
        <v>20</v>
      </c>
      <c r="P53" s="39" t="s">
        <v>46</v>
      </c>
      <c r="Q53" s="39">
        <v>0.25</v>
      </c>
      <c r="R53" s="11">
        <v>0</v>
      </c>
      <c r="S53" s="6">
        <f>ROUNDUP(R53,0)</f>
        <v>0</v>
      </c>
      <c r="T53" s="10">
        <v>23</v>
      </c>
      <c r="U53" s="93" t="s">
        <v>46</v>
      </c>
      <c r="V53" s="10">
        <v>1</v>
      </c>
      <c r="W53" s="11">
        <v>0</v>
      </c>
      <c r="X53" s="6">
        <f>ROUNDUP(W53,0)</f>
        <v>0</v>
      </c>
      <c r="Y53" s="10">
        <v>24</v>
      </c>
      <c r="Z53" s="93" t="s">
        <v>46</v>
      </c>
      <c r="AA53" s="10">
        <v>1</v>
      </c>
      <c r="AB53" s="11">
        <v>0</v>
      </c>
      <c r="AC53" s="6">
        <f>ROUNDUP(AB53,0)</f>
        <v>0</v>
      </c>
      <c r="AD53" s="35">
        <f>LARGE(CHOOSE({1,2,3,4}, N53,S53,X53,AC53),1)+LARGE(CHOOSE({1,2,3,4}, N53,S53,X53,AC53),2)+I53</f>
        <v>14</v>
      </c>
    </row>
    <row r="54" spans="1:30" ht="21.75" customHeight="1">
      <c r="A54" s="37">
        <v>51</v>
      </c>
      <c r="B54" s="9" t="s">
        <v>162</v>
      </c>
      <c r="C54" s="9" t="s">
        <v>161</v>
      </c>
      <c r="D54" s="9" t="s">
        <v>158</v>
      </c>
      <c r="E54" s="38">
        <v>36</v>
      </c>
      <c r="F54" s="39" t="s">
        <v>46</v>
      </c>
      <c r="G54" s="38">
        <v>1</v>
      </c>
      <c r="H54" s="11">
        <v>0</v>
      </c>
      <c r="I54" s="2">
        <f>ROUNDUP(H54,0)</f>
        <v>0</v>
      </c>
      <c r="J54" s="39">
        <v>23</v>
      </c>
      <c r="K54" s="11">
        <v>19</v>
      </c>
      <c r="L54" s="39">
        <v>0.25</v>
      </c>
      <c r="M54" s="11">
        <f>200*(J54+1-K54)*L54/J54</f>
        <v>10.869565217391305</v>
      </c>
      <c r="N54" s="6">
        <f>ROUNDUP(M54,0)</f>
        <v>11</v>
      </c>
      <c r="O54" s="39">
        <v>20</v>
      </c>
      <c r="P54" s="39" t="s">
        <v>46</v>
      </c>
      <c r="Q54" s="39">
        <v>0.25</v>
      </c>
      <c r="R54" s="11">
        <v>0</v>
      </c>
      <c r="S54" s="6">
        <f>ROUNDUP(R54,0)</f>
        <v>0</v>
      </c>
      <c r="T54" s="10">
        <v>23</v>
      </c>
      <c r="U54" s="93" t="s">
        <v>46</v>
      </c>
      <c r="V54" s="10">
        <v>1</v>
      </c>
      <c r="W54" s="11">
        <v>0</v>
      </c>
      <c r="X54" s="6">
        <f>ROUNDUP(W54,0)</f>
        <v>0</v>
      </c>
      <c r="Y54" s="10">
        <v>24</v>
      </c>
      <c r="Z54" s="93" t="s">
        <v>46</v>
      </c>
      <c r="AA54" s="10">
        <v>1</v>
      </c>
      <c r="AB54" s="11">
        <v>0</v>
      </c>
      <c r="AC54" s="6">
        <f>ROUNDUP(AB54,0)</f>
        <v>0</v>
      </c>
      <c r="AD54" s="35">
        <f>LARGE(CHOOSE({1,2,3,4}, N54,S54,X54,AC54),1)+LARGE(CHOOSE({1,2,3,4}, N54,S54,X54,AC54),2)+I54</f>
        <v>11</v>
      </c>
    </row>
    <row r="55" spans="1:30" ht="30" customHeight="1">
      <c r="A55" s="37">
        <v>52</v>
      </c>
      <c r="B55" s="9" t="s">
        <v>164</v>
      </c>
      <c r="C55" s="9" t="s">
        <v>163</v>
      </c>
      <c r="D55" s="9" t="s">
        <v>158</v>
      </c>
      <c r="E55" s="38">
        <v>36</v>
      </c>
      <c r="F55" s="39" t="s">
        <v>46</v>
      </c>
      <c r="G55" s="38">
        <v>1</v>
      </c>
      <c r="H55" s="11">
        <v>0</v>
      </c>
      <c r="I55" s="2">
        <f>ROUNDUP(H55,0)</f>
        <v>0</v>
      </c>
      <c r="J55" s="39">
        <v>23</v>
      </c>
      <c r="K55" s="11">
        <v>20</v>
      </c>
      <c r="L55" s="39">
        <v>0.25</v>
      </c>
      <c r="M55" s="11">
        <f>200*(J55+1-K55)*L55/J55</f>
        <v>8.695652173913043</v>
      </c>
      <c r="N55" s="6">
        <f>ROUNDUP(M55,0)</f>
        <v>9</v>
      </c>
      <c r="O55" s="39">
        <v>20</v>
      </c>
      <c r="P55" s="39" t="s">
        <v>46</v>
      </c>
      <c r="Q55" s="39">
        <v>0.25</v>
      </c>
      <c r="R55" s="11">
        <v>0</v>
      </c>
      <c r="S55" s="6">
        <f>ROUNDUP(R55,0)</f>
        <v>0</v>
      </c>
      <c r="T55" s="90">
        <v>23</v>
      </c>
      <c r="U55" s="93" t="s">
        <v>46</v>
      </c>
      <c r="V55" s="90">
        <v>1</v>
      </c>
      <c r="W55" s="11">
        <v>0</v>
      </c>
      <c r="X55" s="6">
        <f>ROUNDUP(W55,0)</f>
        <v>0</v>
      </c>
      <c r="Y55" s="10">
        <v>24</v>
      </c>
      <c r="Z55" s="163" t="s">
        <v>46</v>
      </c>
      <c r="AA55" s="10">
        <v>1</v>
      </c>
      <c r="AB55" s="11">
        <v>0</v>
      </c>
      <c r="AC55" s="6">
        <f>ROUNDUP(AB55,0)</f>
        <v>0</v>
      </c>
      <c r="AD55" s="35">
        <f>LARGE(CHOOSE({1,2,3,4}, N55,S55,X55,AC55),1)+LARGE(CHOOSE({1,2,3,4}, N55,S55,X55,AC55),2)+I55</f>
        <v>9</v>
      </c>
    </row>
    <row r="56" spans="1:30" ht="30" customHeight="1">
      <c r="A56" s="37">
        <v>53</v>
      </c>
      <c r="B56" s="18" t="s">
        <v>291</v>
      </c>
      <c r="C56" s="18" t="s">
        <v>290</v>
      </c>
      <c r="D56" s="18" t="s">
        <v>84</v>
      </c>
      <c r="E56" s="38">
        <v>36</v>
      </c>
      <c r="F56" s="39" t="s">
        <v>46</v>
      </c>
      <c r="G56" s="38">
        <v>1</v>
      </c>
      <c r="H56" s="11">
        <v>0</v>
      </c>
      <c r="I56" s="6">
        <f>ROUNDUP(H56,0)</f>
        <v>0</v>
      </c>
      <c r="J56" s="39">
        <v>23</v>
      </c>
      <c r="K56" s="39" t="s">
        <v>46</v>
      </c>
      <c r="L56" s="39">
        <v>0.25</v>
      </c>
      <c r="M56" s="39">
        <v>0</v>
      </c>
      <c r="N56" s="6">
        <v>0</v>
      </c>
      <c r="O56" s="39">
        <v>20</v>
      </c>
      <c r="P56" s="39" t="s">
        <v>46</v>
      </c>
      <c r="Q56" s="39">
        <v>0.25</v>
      </c>
      <c r="R56" s="11">
        <v>0</v>
      </c>
      <c r="S56" s="6">
        <f>ROUNDUP(R56,0)</f>
        <v>0</v>
      </c>
      <c r="T56" s="10">
        <v>23</v>
      </c>
      <c r="U56" s="93" t="s">
        <v>46</v>
      </c>
      <c r="V56" s="10">
        <v>1</v>
      </c>
      <c r="W56" s="11">
        <v>0</v>
      </c>
      <c r="X56" s="6">
        <f>ROUNDUP(W56,0)</f>
        <v>0</v>
      </c>
      <c r="Y56" s="10">
        <v>24</v>
      </c>
      <c r="Z56" s="19">
        <v>24</v>
      </c>
      <c r="AA56" s="10">
        <v>1</v>
      </c>
      <c r="AB56" s="11">
        <f>200*(Y56+1-Z56)*AA56/Y56</f>
        <v>8.3333333333333339</v>
      </c>
      <c r="AC56" s="6">
        <f>ROUNDUP(AB56,0)</f>
        <v>9</v>
      </c>
      <c r="AD56" s="35">
        <f>LARGE(CHOOSE({1,2,3,4}, N56,S56,X56,AC56),1)+LARGE(CHOOSE({1,2,3,4}, N56,S56,X56,AC56),2)+I56</f>
        <v>9</v>
      </c>
    </row>
    <row r="57" spans="1:30" ht="30" hidden="1" customHeight="1">
      <c r="A57" s="37">
        <v>54</v>
      </c>
      <c r="B57" s="160" t="s">
        <v>36</v>
      </c>
      <c r="C57" s="160" t="s">
        <v>20</v>
      </c>
      <c r="D57" s="160" t="s">
        <v>79</v>
      </c>
      <c r="E57" s="38">
        <v>36</v>
      </c>
      <c r="F57" s="39" t="s">
        <v>46</v>
      </c>
      <c r="G57" s="38">
        <v>1</v>
      </c>
      <c r="H57" s="11">
        <v>0</v>
      </c>
      <c r="I57" s="6">
        <f t="shared" ref="I46:I58" si="0">ROUNDUP(H57,0)</f>
        <v>0</v>
      </c>
      <c r="J57" s="39">
        <v>23</v>
      </c>
      <c r="K57" s="39" t="s">
        <v>46</v>
      </c>
      <c r="L57" s="39">
        <v>0.25</v>
      </c>
      <c r="M57" s="39">
        <v>0</v>
      </c>
      <c r="N57" s="6">
        <v>0</v>
      </c>
      <c r="O57" s="39">
        <v>20</v>
      </c>
      <c r="P57" s="39" t="s">
        <v>46</v>
      </c>
      <c r="Q57" s="39">
        <v>0.25</v>
      </c>
      <c r="R57" s="11">
        <v>0</v>
      </c>
      <c r="S57" s="6">
        <f t="shared" ref="S46:S58" si="1">ROUNDUP(R57,0)</f>
        <v>0</v>
      </c>
      <c r="T57" s="90">
        <v>23</v>
      </c>
      <c r="U57" s="93" t="s">
        <v>46</v>
      </c>
      <c r="V57" s="90">
        <v>1</v>
      </c>
      <c r="W57" s="11">
        <v>0</v>
      </c>
      <c r="X57" s="6">
        <f t="shared" ref="X36:X58" si="2">ROUNDUP(W57,0)</f>
        <v>0</v>
      </c>
      <c r="Y57" s="10">
        <v>24</v>
      </c>
      <c r="Z57" s="163" t="s">
        <v>46</v>
      </c>
      <c r="AA57" s="10">
        <v>1</v>
      </c>
      <c r="AB57" s="11">
        <v>0</v>
      </c>
      <c r="AC57" s="6">
        <f t="shared" ref="AC36:AC58" si="3">ROUNDUP(AB57,0)</f>
        <v>0</v>
      </c>
      <c r="AD57" s="35">
        <f>LARGE(CHOOSE({1,2,3,4}, N57,S57,X57,AC57),1)+LARGE(CHOOSE({1,2,3,4}, N57,S57,X57,AC57),2)+I57</f>
        <v>0</v>
      </c>
    </row>
    <row r="58" spans="1:30" ht="30" hidden="1" customHeight="1">
      <c r="A58" s="37">
        <v>55</v>
      </c>
      <c r="B58" s="161" t="s">
        <v>37</v>
      </c>
      <c r="C58" s="161" t="s">
        <v>69</v>
      </c>
      <c r="D58" s="161" t="s">
        <v>86</v>
      </c>
      <c r="E58" s="38">
        <v>36</v>
      </c>
      <c r="F58" s="39" t="s">
        <v>46</v>
      </c>
      <c r="G58" s="38">
        <v>1</v>
      </c>
      <c r="H58" s="11">
        <v>0</v>
      </c>
      <c r="I58" s="6">
        <f t="shared" si="0"/>
        <v>0</v>
      </c>
      <c r="J58" s="39">
        <v>23</v>
      </c>
      <c r="K58" s="39" t="s">
        <v>46</v>
      </c>
      <c r="L58" s="39">
        <v>0.25</v>
      </c>
      <c r="M58" s="39">
        <v>0</v>
      </c>
      <c r="N58" s="6">
        <v>0</v>
      </c>
      <c r="O58" s="39">
        <v>20</v>
      </c>
      <c r="P58" s="39" t="s">
        <v>46</v>
      </c>
      <c r="Q58" s="39">
        <v>0.25</v>
      </c>
      <c r="R58" s="11">
        <v>0</v>
      </c>
      <c r="S58" s="6">
        <f t="shared" si="1"/>
        <v>0</v>
      </c>
      <c r="T58" s="10">
        <v>23</v>
      </c>
      <c r="U58" s="93" t="s">
        <v>46</v>
      </c>
      <c r="V58" s="10">
        <v>1</v>
      </c>
      <c r="W58" s="11">
        <v>0</v>
      </c>
      <c r="X58" s="6">
        <f t="shared" si="2"/>
        <v>0</v>
      </c>
      <c r="Y58" s="10">
        <v>24</v>
      </c>
      <c r="Z58" s="163" t="s">
        <v>46</v>
      </c>
      <c r="AA58" s="10">
        <v>1</v>
      </c>
      <c r="AB58" s="11">
        <v>0</v>
      </c>
      <c r="AC58" s="6">
        <f t="shared" si="3"/>
        <v>0</v>
      </c>
      <c r="AD58" s="35">
        <f>LARGE(CHOOSE({1,2,3,4}, N58,S58,X58,AC58),1)+LARGE(CHOOSE({1,2,3,4}, N58,S58,X58,AC58),2)+I58</f>
        <v>0</v>
      </c>
    </row>
  </sheetData>
  <autoFilter ref="A3:AD58">
    <sortState ref="A5:AD56">
      <sortCondition descending="1" ref="AD3:AD58"/>
    </sortState>
  </autoFilter>
  <sortState ref="A5:A65">
    <sortCondition ref="A5:A65"/>
  </sortState>
  <mergeCells count="11">
    <mergeCell ref="A1:AD1"/>
    <mergeCell ref="D2:D3"/>
    <mergeCell ref="C2:C3"/>
    <mergeCell ref="B2:B3"/>
    <mergeCell ref="A2:A3"/>
    <mergeCell ref="E2:I2"/>
    <mergeCell ref="O2:S2"/>
    <mergeCell ref="AD2:AD3"/>
    <mergeCell ref="J2:N2"/>
    <mergeCell ref="Y2:AC2"/>
    <mergeCell ref="T2:X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7"/>
  <sheetViews>
    <sheetView view="pageBreakPreview" zoomScale="70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Y2" sqref="Y2:AC2"/>
    </sheetView>
  </sheetViews>
  <sheetFormatPr defaultRowHeight="15"/>
  <cols>
    <col min="1" max="1" width="5.42578125" style="15" customWidth="1"/>
    <col min="2" max="2" width="21.7109375" style="14" bestFit="1" customWidth="1"/>
    <col min="3" max="3" width="12.42578125" style="14" customWidth="1"/>
    <col min="4" max="4" width="21.7109375" style="14" customWidth="1"/>
    <col min="5" max="5" width="13.140625" style="15" customWidth="1"/>
    <col min="6" max="6" width="13.140625" style="27" customWidth="1"/>
    <col min="7" max="7" width="13.140625" style="15" customWidth="1"/>
    <col min="8" max="8" width="10.140625" style="15" customWidth="1"/>
    <col min="9" max="14" width="10.140625" style="49" customWidth="1"/>
    <col min="15" max="18" width="10.140625" style="24" customWidth="1"/>
    <col min="19" max="24" width="10.140625" style="49" customWidth="1"/>
    <col min="25" max="25" width="12" style="25" customWidth="1"/>
    <col min="26" max="26" width="13.28515625" style="25" customWidth="1"/>
    <col min="27" max="27" width="10.140625" style="25" customWidth="1"/>
    <col min="28" max="28" width="8.7109375" style="25" customWidth="1"/>
    <col min="29" max="29" width="8.42578125" style="15" customWidth="1"/>
    <col min="30" max="30" width="12.5703125" style="29" customWidth="1"/>
    <col min="31" max="16384" width="9.140625" style="14"/>
  </cols>
  <sheetData>
    <row r="1" spans="1:30" ht="21">
      <c r="A1" s="185" t="s">
        <v>246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</row>
    <row r="2" spans="1:30" s="56" customFormat="1" ht="80.25" customHeight="1">
      <c r="A2" s="186" t="s">
        <v>1</v>
      </c>
      <c r="B2" s="186" t="s">
        <v>2</v>
      </c>
      <c r="C2" s="186" t="s">
        <v>7</v>
      </c>
      <c r="D2" s="186" t="s">
        <v>78</v>
      </c>
      <c r="E2" s="232" t="s">
        <v>320</v>
      </c>
      <c r="F2" s="232"/>
      <c r="G2" s="232"/>
      <c r="H2" s="232"/>
      <c r="I2" s="232"/>
      <c r="J2" s="232" t="s">
        <v>324</v>
      </c>
      <c r="K2" s="232"/>
      <c r="L2" s="232"/>
      <c r="M2" s="232"/>
      <c r="N2" s="232"/>
      <c r="O2" s="232" t="s">
        <v>322</v>
      </c>
      <c r="P2" s="232"/>
      <c r="Q2" s="232"/>
      <c r="R2" s="232"/>
      <c r="S2" s="232"/>
      <c r="T2" s="233" t="s">
        <v>201</v>
      </c>
      <c r="U2" s="234"/>
      <c r="V2" s="234"/>
      <c r="W2" s="234"/>
      <c r="X2" s="234"/>
      <c r="Y2" s="233" t="s">
        <v>323</v>
      </c>
      <c r="Z2" s="234"/>
      <c r="AA2" s="234"/>
      <c r="AB2" s="234"/>
      <c r="AC2" s="234"/>
      <c r="AD2" s="184" t="s">
        <v>263</v>
      </c>
    </row>
    <row r="3" spans="1:30" ht="108.75" customHeight="1">
      <c r="A3" s="186"/>
      <c r="B3" s="186"/>
      <c r="C3" s="186"/>
      <c r="D3" s="186"/>
      <c r="E3" s="42" t="s">
        <v>126</v>
      </c>
      <c r="F3" s="78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184"/>
    </row>
    <row r="4" spans="1:30" ht="36.75" customHeight="1">
      <c r="A4" s="67">
        <v>1</v>
      </c>
      <c r="B4" s="58" t="s">
        <v>54</v>
      </c>
      <c r="C4" s="58" t="s">
        <v>60</v>
      </c>
      <c r="D4" s="58" t="s">
        <v>82</v>
      </c>
      <c r="E4" s="79">
        <v>3</v>
      </c>
      <c r="F4" s="129">
        <v>1</v>
      </c>
      <c r="G4" s="79">
        <v>1</v>
      </c>
      <c r="H4" s="11">
        <f>200*(E4+1-F4)*G4/E4</f>
        <v>200</v>
      </c>
      <c r="I4" s="30">
        <f>ROUNDUP(H4,0)</f>
        <v>200</v>
      </c>
      <c r="J4" s="50">
        <v>3</v>
      </c>
      <c r="K4" s="50">
        <v>1</v>
      </c>
      <c r="L4" s="50">
        <v>0.25</v>
      </c>
      <c r="M4" s="11">
        <f>200*(J4+1-K4)*L4/J4</f>
        <v>50</v>
      </c>
      <c r="N4" s="30">
        <f>ROUNDUP(M4,0)</f>
        <v>50</v>
      </c>
      <c r="O4" s="51">
        <v>5</v>
      </c>
      <c r="P4" s="50">
        <v>1</v>
      </c>
      <c r="Q4" s="50">
        <v>0.25</v>
      </c>
      <c r="R4" s="11">
        <f>200*(O4+1-P4)*Q4/O4</f>
        <v>50</v>
      </c>
      <c r="S4" s="30">
        <f>ROUNDUP(R4,0)</f>
        <v>50</v>
      </c>
      <c r="T4" s="3">
        <v>4</v>
      </c>
      <c r="U4" s="89" t="s">
        <v>241</v>
      </c>
      <c r="V4" s="3">
        <v>0.5</v>
      </c>
      <c r="W4" s="11">
        <f>200*(T4+1-U4)*V4/T4</f>
        <v>100</v>
      </c>
      <c r="X4" s="30">
        <f>ROUNDUP(W4,0)</f>
        <v>100</v>
      </c>
      <c r="Y4" s="3">
        <v>8</v>
      </c>
      <c r="Z4" s="3">
        <v>1</v>
      </c>
      <c r="AA4" s="3">
        <v>1</v>
      </c>
      <c r="AB4" s="11">
        <f>200*(Y4+1-Z4)*AA4/Y4</f>
        <v>200</v>
      </c>
      <c r="AC4" s="30">
        <f>ROUNDUP(AB4,0)</f>
        <v>200</v>
      </c>
      <c r="AD4" s="35">
        <f>LARGE(CHOOSE({1,2,3,4}, N4,S4,X4,AC4),1)+LARGE(CHOOSE({1,2,3,4}, N4,S4,X4,AC4),2)+I4</f>
        <v>500</v>
      </c>
    </row>
    <row r="5" spans="1:30" ht="36.75" customHeight="1">
      <c r="A5" s="67">
        <v>2</v>
      </c>
      <c r="B5" s="80" t="s">
        <v>96</v>
      </c>
      <c r="C5" s="80" t="s">
        <v>97</v>
      </c>
      <c r="D5" s="80" t="s">
        <v>85</v>
      </c>
      <c r="E5" s="79">
        <v>3</v>
      </c>
      <c r="F5" s="35">
        <v>1</v>
      </c>
      <c r="G5" s="79">
        <v>1</v>
      </c>
      <c r="H5" s="11">
        <f>200*(E5+1-F5)*G5/E5</f>
        <v>200</v>
      </c>
      <c r="I5" s="30">
        <f>ROUNDUP(H5,0)</f>
        <v>200</v>
      </c>
      <c r="J5" s="50">
        <v>3</v>
      </c>
      <c r="K5" s="50">
        <v>2</v>
      </c>
      <c r="L5" s="50">
        <v>0.25</v>
      </c>
      <c r="M5" s="11">
        <f>200*(J5+1-K5)*L5/J5</f>
        <v>33.333333333333336</v>
      </c>
      <c r="N5" s="30">
        <f>ROUNDUP(M5,0)</f>
        <v>34</v>
      </c>
      <c r="O5" s="51">
        <v>5</v>
      </c>
      <c r="P5" s="11">
        <v>2</v>
      </c>
      <c r="Q5" s="50">
        <v>0.25</v>
      </c>
      <c r="R5" s="11">
        <f>200*(O5+1-P5)*Q5/O5</f>
        <v>40</v>
      </c>
      <c r="S5" s="30">
        <f>ROUNDUP(R5,0)</f>
        <v>40</v>
      </c>
      <c r="T5" s="3">
        <v>4</v>
      </c>
      <c r="U5" s="3">
        <v>1</v>
      </c>
      <c r="V5" s="3">
        <v>0.5</v>
      </c>
      <c r="W5" s="11">
        <f>200*(T5+1-U5)*V5/T5</f>
        <v>100</v>
      </c>
      <c r="X5" s="30">
        <f>ROUNDUP(W5,0)</f>
        <v>100</v>
      </c>
      <c r="Y5" s="3">
        <v>8</v>
      </c>
      <c r="Z5" s="3">
        <v>1</v>
      </c>
      <c r="AA5" s="3">
        <v>1</v>
      </c>
      <c r="AB5" s="11">
        <f>200*(Y5+1-Z5)*AA5/Y5</f>
        <v>200</v>
      </c>
      <c r="AC5" s="30">
        <f>ROUNDUP(AB5,0)</f>
        <v>200</v>
      </c>
      <c r="AD5" s="35">
        <f>LARGE(CHOOSE({1,2,3,4}, N5,S5,X5,AC5),1)+LARGE(CHOOSE({1,2,3,4}, N5,S5,X5,AC5),2)+I5</f>
        <v>500</v>
      </c>
    </row>
    <row r="6" spans="1:30" ht="36.75" customHeight="1">
      <c r="A6" s="67">
        <v>3</v>
      </c>
      <c r="B6" s="80" t="s">
        <v>50</v>
      </c>
      <c r="C6" s="80" t="s">
        <v>56</v>
      </c>
      <c r="D6" s="80" t="s">
        <v>85</v>
      </c>
      <c r="E6" s="79">
        <v>3</v>
      </c>
      <c r="F6" s="35" t="s">
        <v>46</v>
      </c>
      <c r="G6" s="79">
        <v>1</v>
      </c>
      <c r="H6" s="11">
        <v>0</v>
      </c>
      <c r="I6" s="30">
        <f>ROUNDUP(H6,0)</f>
        <v>0</v>
      </c>
      <c r="J6" s="50">
        <v>3</v>
      </c>
      <c r="K6" s="11" t="s">
        <v>46</v>
      </c>
      <c r="L6" s="50">
        <v>0.25</v>
      </c>
      <c r="M6" s="11">
        <v>0</v>
      </c>
      <c r="N6" s="2">
        <v>0</v>
      </c>
      <c r="O6" s="51">
        <v>5</v>
      </c>
      <c r="P6" s="11" t="s">
        <v>46</v>
      </c>
      <c r="Q6" s="50">
        <v>0.25</v>
      </c>
      <c r="R6" s="11">
        <v>0</v>
      </c>
      <c r="S6" s="30">
        <f>ROUNDUP(R6,0)</f>
        <v>0</v>
      </c>
      <c r="T6" s="3">
        <v>4</v>
      </c>
      <c r="U6" s="3">
        <v>2</v>
      </c>
      <c r="V6" s="3">
        <v>0.5</v>
      </c>
      <c r="W6" s="11">
        <f>200*(T6+1-U6)*V6/T6</f>
        <v>75</v>
      </c>
      <c r="X6" s="30">
        <f>ROUNDUP(W6,0)</f>
        <v>75</v>
      </c>
      <c r="Y6" s="3">
        <v>8</v>
      </c>
      <c r="Z6" s="3">
        <v>4</v>
      </c>
      <c r="AA6" s="3">
        <v>1</v>
      </c>
      <c r="AB6" s="11">
        <f>200*(Y6+1-Z6)*AA6/Y6</f>
        <v>125</v>
      </c>
      <c r="AC6" s="30">
        <f>ROUNDUP(AB6,0)</f>
        <v>125</v>
      </c>
      <c r="AD6" s="35">
        <f>LARGE(CHOOSE({1,2,3,4}, N6,S6,X6,AC6),1)+LARGE(CHOOSE({1,2,3,4}, N6,S6,X6,AC6),2)+I6</f>
        <v>200</v>
      </c>
    </row>
    <row r="7" spans="1:30" ht="36.75" customHeight="1">
      <c r="A7" s="67">
        <v>4</v>
      </c>
      <c r="B7" s="21" t="s">
        <v>292</v>
      </c>
      <c r="C7" s="21" t="s">
        <v>293</v>
      </c>
      <c r="D7" s="21" t="s">
        <v>80</v>
      </c>
      <c r="E7" s="79">
        <v>3</v>
      </c>
      <c r="F7" s="35" t="s">
        <v>46</v>
      </c>
      <c r="G7" s="79">
        <v>1</v>
      </c>
      <c r="H7" s="11">
        <v>0</v>
      </c>
      <c r="I7" s="30">
        <f>ROUNDUP(H7,0)</f>
        <v>0</v>
      </c>
      <c r="J7" s="50">
        <v>3</v>
      </c>
      <c r="K7" s="11" t="s">
        <v>46</v>
      </c>
      <c r="L7" s="50">
        <v>0.25</v>
      </c>
      <c r="M7" s="11">
        <v>0</v>
      </c>
      <c r="N7" s="2">
        <v>0</v>
      </c>
      <c r="O7" s="51">
        <v>5</v>
      </c>
      <c r="P7" s="11" t="s">
        <v>46</v>
      </c>
      <c r="Q7" s="50">
        <v>0.25</v>
      </c>
      <c r="R7" s="11">
        <v>0</v>
      </c>
      <c r="S7" s="30">
        <f>ROUNDUP(R7,0)</f>
        <v>0</v>
      </c>
      <c r="T7" s="3">
        <v>4</v>
      </c>
      <c r="U7" s="88" t="s">
        <v>46</v>
      </c>
      <c r="V7" s="3">
        <v>0.5</v>
      </c>
      <c r="W7" s="11">
        <v>0</v>
      </c>
      <c r="X7" s="30">
        <f>ROUNDUP(W7,0)</f>
        <v>0</v>
      </c>
      <c r="Y7" s="3">
        <v>8</v>
      </c>
      <c r="Z7" s="3">
        <v>2</v>
      </c>
      <c r="AA7" s="3">
        <v>1</v>
      </c>
      <c r="AB7" s="11">
        <f>200*(Y7+1-Z7)*AA7/Y7</f>
        <v>175</v>
      </c>
      <c r="AC7" s="30">
        <f>ROUNDUP(AB7,0)</f>
        <v>175</v>
      </c>
      <c r="AD7" s="35">
        <f>LARGE(CHOOSE({1,2,3,4}, N7,S7,X7,AC7),1)+LARGE(CHOOSE({1,2,3,4}, N7,S7,X7,AC7),2)+I7</f>
        <v>175</v>
      </c>
    </row>
    <row r="8" spans="1:30" ht="36.75" customHeight="1">
      <c r="A8" s="67">
        <v>5</v>
      </c>
      <c r="B8" s="21" t="s">
        <v>294</v>
      </c>
      <c r="C8" s="21" t="s">
        <v>295</v>
      </c>
      <c r="D8" s="21" t="s">
        <v>85</v>
      </c>
      <c r="E8" s="79">
        <v>3</v>
      </c>
      <c r="F8" s="35" t="s">
        <v>46</v>
      </c>
      <c r="G8" s="79">
        <v>1</v>
      </c>
      <c r="H8" s="11">
        <v>0</v>
      </c>
      <c r="I8" s="30">
        <f>ROUNDUP(H8,0)</f>
        <v>0</v>
      </c>
      <c r="J8" s="50">
        <v>3</v>
      </c>
      <c r="K8" s="11" t="s">
        <v>46</v>
      </c>
      <c r="L8" s="50">
        <v>0.25</v>
      </c>
      <c r="M8" s="11">
        <v>0</v>
      </c>
      <c r="N8" s="2">
        <v>0</v>
      </c>
      <c r="O8" s="51">
        <v>5</v>
      </c>
      <c r="P8" s="11" t="s">
        <v>46</v>
      </c>
      <c r="Q8" s="50">
        <v>0.25</v>
      </c>
      <c r="R8" s="11">
        <v>0</v>
      </c>
      <c r="S8" s="30">
        <f>ROUNDUP(R8,0)</f>
        <v>0</v>
      </c>
      <c r="T8" s="3">
        <v>4</v>
      </c>
      <c r="U8" s="88" t="s">
        <v>46</v>
      </c>
      <c r="V8" s="3">
        <v>0.5</v>
      </c>
      <c r="W8" s="11">
        <v>0</v>
      </c>
      <c r="X8" s="30">
        <f>ROUNDUP(W8,0)</f>
        <v>0</v>
      </c>
      <c r="Y8" s="3">
        <v>8</v>
      </c>
      <c r="Z8" s="3">
        <v>3</v>
      </c>
      <c r="AA8" s="3">
        <v>1</v>
      </c>
      <c r="AB8" s="11">
        <f>200*(Y8+1-Z8)*AA8/Y8</f>
        <v>150</v>
      </c>
      <c r="AC8" s="30">
        <f>ROUNDUP(AB8,0)</f>
        <v>150</v>
      </c>
      <c r="AD8" s="35">
        <f>LARGE(CHOOSE({1,2,3,4}, N8,S8,X8,AC8),1)+LARGE(CHOOSE({1,2,3,4}, N8,S8,X8,AC8),2)+I8</f>
        <v>150</v>
      </c>
    </row>
    <row r="9" spans="1:30" ht="36.75" customHeight="1">
      <c r="A9" s="67">
        <v>6</v>
      </c>
      <c r="B9" s="80" t="s">
        <v>49</v>
      </c>
      <c r="C9" s="80" t="s">
        <v>55</v>
      </c>
      <c r="D9" s="80" t="s">
        <v>84</v>
      </c>
      <c r="E9" s="79">
        <v>3</v>
      </c>
      <c r="F9" s="35">
        <v>2</v>
      </c>
      <c r="G9" s="79">
        <v>1</v>
      </c>
      <c r="H9" s="11">
        <f>200*(E9+1-F9)*G9/E9</f>
        <v>133.33333333333334</v>
      </c>
      <c r="I9" s="30">
        <f>ROUNDUP(H9,0)</f>
        <v>134</v>
      </c>
      <c r="J9" s="50">
        <v>3</v>
      </c>
      <c r="K9" s="50" t="s">
        <v>46</v>
      </c>
      <c r="L9" s="50">
        <v>0.25</v>
      </c>
      <c r="M9" s="50">
        <v>0</v>
      </c>
      <c r="N9" s="30">
        <v>0</v>
      </c>
      <c r="O9" s="51">
        <v>5</v>
      </c>
      <c r="P9" s="11" t="s">
        <v>46</v>
      </c>
      <c r="Q9" s="50">
        <v>0.25</v>
      </c>
      <c r="R9" s="11">
        <v>0</v>
      </c>
      <c r="S9" s="30">
        <f>ROUNDUP(R9,0)</f>
        <v>0</v>
      </c>
      <c r="T9" s="3">
        <v>4</v>
      </c>
      <c r="U9" s="88" t="s">
        <v>46</v>
      </c>
      <c r="V9" s="3">
        <v>0.5</v>
      </c>
      <c r="W9" s="11">
        <v>0</v>
      </c>
      <c r="X9" s="30">
        <f>ROUNDUP(W9,0)</f>
        <v>0</v>
      </c>
      <c r="Y9" s="3">
        <v>8</v>
      </c>
      <c r="Z9" s="88" t="s">
        <v>46</v>
      </c>
      <c r="AA9" s="3">
        <v>1</v>
      </c>
      <c r="AB9" s="11">
        <v>0</v>
      </c>
      <c r="AC9" s="30">
        <f>ROUNDUP(AB9,0)</f>
        <v>0</v>
      </c>
      <c r="AD9" s="35">
        <f>LARGE(CHOOSE({1,2,3,4}, N9,S9,X9,AC9),1)+LARGE(CHOOSE({1,2,3,4}, N9,S9,X9,AC9),2)+I9</f>
        <v>134</v>
      </c>
    </row>
    <row r="10" spans="1:30" ht="36.75" customHeight="1">
      <c r="A10" s="67">
        <v>7</v>
      </c>
      <c r="B10" s="58" t="s">
        <v>89</v>
      </c>
      <c r="C10" s="58" t="s">
        <v>58</v>
      </c>
      <c r="D10" s="58" t="s">
        <v>81</v>
      </c>
      <c r="E10" s="79">
        <v>3</v>
      </c>
      <c r="F10" s="35" t="s">
        <v>46</v>
      </c>
      <c r="G10" s="79">
        <v>1</v>
      </c>
      <c r="H10" s="11">
        <v>0</v>
      </c>
      <c r="I10" s="30">
        <f>ROUNDUP(H10,0)</f>
        <v>0</v>
      </c>
      <c r="J10" s="50">
        <v>3</v>
      </c>
      <c r="K10" s="50">
        <v>3</v>
      </c>
      <c r="L10" s="50">
        <v>0.25</v>
      </c>
      <c r="M10" s="11">
        <f>200*(J10+1-K10)*L10/J10</f>
        <v>16.666666666666668</v>
      </c>
      <c r="N10" s="30">
        <f>ROUNDUP(M10,0)</f>
        <v>17</v>
      </c>
      <c r="O10" s="51">
        <v>5</v>
      </c>
      <c r="P10" s="11">
        <v>3</v>
      </c>
      <c r="Q10" s="50">
        <v>0.25</v>
      </c>
      <c r="R10" s="11">
        <f>200*(O10+1-P10)*Q10/O10</f>
        <v>30</v>
      </c>
      <c r="S10" s="30">
        <f>ROUNDUP(R10,0)</f>
        <v>30</v>
      </c>
      <c r="T10" s="3">
        <v>4</v>
      </c>
      <c r="U10" s="88" t="s">
        <v>46</v>
      </c>
      <c r="V10" s="3">
        <v>0.5</v>
      </c>
      <c r="W10" s="11">
        <v>0</v>
      </c>
      <c r="X10" s="30">
        <f>ROUNDUP(W10,0)</f>
        <v>0</v>
      </c>
      <c r="Y10" s="3">
        <v>8</v>
      </c>
      <c r="Z10" s="3">
        <v>6</v>
      </c>
      <c r="AA10" s="3">
        <v>1</v>
      </c>
      <c r="AB10" s="11">
        <f>200*(Y10+1-Z10)*AA10/Y10</f>
        <v>75</v>
      </c>
      <c r="AC10" s="30">
        <f>ROUNDUP(AB10,0)</f>
        <v>75</v>
      </c>
      <c r="AD10" s="35">
        <f>LARGE(CHOOSE({1,2,3,4}, N10,S10,X10,AC10),1)+LARGE(CHOOSE({1,2,3,4}, N10,S10,X10,AC10),2)+I10</f>
        <v>105</v>
      </c>
    </row>
    <row r="11" spans="1:30" ht="36.75" customHeight="1">
      <c r="A11" s="67">
        <v>8</v>
      </c>
      <c r="B11" s="21" t="s">
        <v>296</v>
      </c>
      <c r="C11" s="21" t="s">
        <v>297</v>
      </c>
      <c r="D11" s="21" t="s">
        <v>82</v>
      </c>
      <c r="E11" s="79">
        <v>3</v>
      </c>
      <c r="F11" s="35" t="s">
        <v>46</v>
      </c>
      <c r="G11" s="79">
        <v>1</v>
      </c>
      <c r="H11" s="11">
        <v>0</v>
      </c>
      <c r="I11" s="30">
        <f>ROUNDUP(H11,0)</f>
        <v>0</v>
      </c>
      <c r="J11" s="50">
        <v>3</v>
      </c>
      <c r="K11" s="11" t="s">
        <v>46</v>
      </c>
      <c r="L11" s="50">
        <v>0.25</v>
      </c>
      <c r="M11" s="11">
        <v>0</v>
      </c>
      <c r="N11" s="2">
        <v>0</v>
      </c>
      <c r="O11" s="51">
        <v>5</v>
      </c>
      <c r="P11" s="11" t="s">
        <v>46</v>
      </c>
      <c r="Q11" s="50">
        <v>0.25</v>
      </c>
      <c r="R11" s="11">
        <v>0</v>
      </c>
      <c r="S11" s="30">
        <f>ROUNDUP(R11,0)</f>
        <v>0</v>
      </c>
      <c r="T11" s="3">
        <v>4</v>
      </c>
      <c r="U11" s="88" t="s">
        <v>46</v>
      </c>
      <c r="V11" s="3">
        <v>0.5</v>
      </c>
      <c r="W11" s="11">
        <v>0</v>
      </c>
      <c r="X11" s="30">
        <f>ROUNDUP(W11,0)</f>
        <v>0</v>
      </c>
      <c r="Y11" s="3">
        <v>8</v>
      </c>
      <c r="Z11" s="3">
        <v>5</v>
      </c>
      <c r="AA11" s="3">
        <v>1</v>
      </c>
      <c r="AB11" s="11">
        <f>200*(Y11+1-Z11)*AA11/Y11</f>
        <v>100</v>
      </c>
      <c r="AC11" s="30">
        <f>ROUNDUP(AB11,0)</f>
        <v>100</v>
      </c>
      <c r="AD11" s="35">
        <f>LARGE(CHOOSE({1,2,3,4}, N11,S11,X11,AC11),1)+LARGE(CHOOSE({1,2,3,4}, N11,S11,X11,AC11),2)+I11</f>
        <v>100</v>
      </c>
    </row>
    <row r="12" spans="1:30" ht="36.75" customHeight="1">
      <c r="A12" s="67">
        <v>9</v>
      </c>
      <c r="B12" s="58" t="s">
        <v>233</v>
      </c>
      <c r="C12" s="58" t="s">
        <v>140</v>
      </c>
      <c r="D12" s="58" t="s">
        <v>88</v>
      </c>
      <c r="E12" s="79">
        <v>3</v>
      </c>
      <c r="F12" s="35">
        <v>3</v>
      </c>
      <c r="G12" s="79">
        <v>1</v>
      </c>
      <c r="H12" s="11">
        <f>200*(E12+1-F12)*G12/E12</f>
        <v>66.666666666666671</v>
      </c>
      <c r="I12" s="77">
        <f>ROUNDUP(H12,0)</f>
        <v>67</v>
      </c>
      <c r="J12" s="50">
        <v>3</v>
      </c>
      <c r="K12" s="11" t="s">
        <v>46</v>
      </c>
      <c r="L12" s="50">
        <v>0.25</v>
      </c>
      <c r="M12" s="11">
        <v>0</v>
      </c>
      <c r="N12" s="2">
        <v>0</v>
      </c>
      <c r="O12" s="51">
        <v>5</v>
      </c>
      <c r="P12" s="11" t="s">
        <v>46</v>
      </c>
      <c r="Q12" s="50">
        <v>0.25</v>
      </c>
      <c r="R12" s="11">
        <v>0</v>
      </c>
      <c r="S12" s="30">
        <f>ROUNDUP(R12,0)</f>
        <v>0</v>
      </c>
      <c r="T12" s="3">
        <v>4</v>
      </c>
      <c r="U12" s="88" t="s">
        <v>46</v>
      </c>
      <c r="V12" s="3">
        <v>0.5</v>
      </c>
      <c r="W12" s="11">
        <v>0</v>
      </c>
      <c r="X12" s="30">
        <f>ROUNDUP(W12,0)</f>
        <v>0</v>
      </c>
      <c r="Y12" s="3">
        <v>8</v>
      </c>
      <c r="Z12" s="88" t="s">
        <v>46</v>
      </c>
      <c r="AA12" s="3">
        <v>1</v>
      </c>
      <c r="AB12" s="11">
        <v>0</v>
      </c>
      <c r="AC12" s="30">
        <f>ROUNDUP(AB12,0)</f>
        <v>0</v>
      </c>
      <c r="AD12" s="35">
        <f>LARGE(CHOOSE({1,2,3,4}, N12,S12,X12,AC12),1)+LARGE(CHOOSE({1,2,3,4}, N12,S12,X12,AC12),2)+I12</f>
        <v>67</v>
      </c>
    </row>
    <row r="13" spans="1:30" ht="42" customHeight="1">
      <c r="A13" s="67">
        <v>10</v>
      </c>
      <c r="B13" s="58" t="s">
        <v>42</v>
      </c>
      <c r="C13" s="58" t="s">
        <v>57</v>
      </c>
      <c r="D13" s="58" t="s">
        <v>81</v>
      </c>
      <c r="E13" s="79">
        <v>3</v>
      </c>
      <c r="F13" s="35" t="s">
        <v>46</v>
      </c>
      <c r="G13" s="79">
        <v>1</v>
      </c>
      <c r="H13" s="11">
        <v>0</v>
      </c>
      <c r="I13" s="30">
        <f>ROUNDUP(H13,0)</f>
        <v>0</v>
      </c>
      <c r="J13" s="50">
        <v>3</v>
      </c>
      <c r="K13" s="50" t="s">
        <v>46</v>
      </c>
      <c r="L13" s="50">
        <v>0.25</v>
      </c>
      <c r="M13" s="50">
        <v>0</v>
      </c>
      <c r="N13" s="30">
        <v>0</v>
      </c>
      <c r="O13" s="51">
        <v>5</v>
      </c>
      <c r="P13" s="11" t="s">
        <v>46</v>
      </c>
      <c r="Q13" s="50">
        <v>0.25</v>
      </c>
      <c r="R13" s="11">
        <v>0</v>
      </c>
      <c r="S13" s="30">
        <f>ROUNDUP(R13,0)</f>
        <v>0</v>
      </c>
      <c r="T13" s="3">
        <v>4</v>
      </c>
      <c r="U13" s="3">
        <v>3</v>
      </c>
      <c r="V13" s="3">
        <v>0.5</v>
      </c>
      <c r="W13" s="11">
        <f>200*(T13+1-U13)*V13/T13</f>
        <v>50</v>
      </c>
      <c r="X13" s="30">
        <f>ROUNDUP(W13,0)</f>
        <v>50</v>
      </c>
      <c r="Y13" s="3">
        <v>8</v>
      </c>
      <c r="Z13" s="88" t="s">
        <v>46</v>
      </c>
      <c r="AA13" s="3">
        <v>1</v>
      </c>
      <c r="AB13" s="11">
        <v>0</v>
      </c>
      <c r="AC13" s="30">
        <f>ROUNDUP(AB13,0)</f>
        <v>0</v>
      </c>
      <c r="AD13" s="35">
        <f>LARGE(CHOOSE({1,2,3,4}, N13,S13,X13,AC13),1)+LARGE(CHOOSE({1,2,3,4}, N13,S13,X13,AC13),2)+I13</f>
        <v>50</v>
      </c>
    </row>
    <row r="14" spans="1:30" ht="33" customHeight="1">
      <c r="A14" s="67">
        <v>11</v>
      </c>
      <c r="B14" s="21" t="s">
        <v>298</v>
      </c>
      <c r="C14" s="21" t="s">
        <v>299</v>
      </c>
      <c r="D14" s="21" t="s">
        <v>284</v>
      </c>
      <c r="E14" s="79">
        <v>3</v>
      </c>
      <c r="F14" s="35" t="s">
        <v>46</v>
      </c>
      <c r="G14" s="79">
        <v>1</v>
      </c>
      <c r="H14" s="11">
        <v>0</v>
      </c>
      <c r="I14" s="30">
        <f>ROUNDUP(H14,0)</f>
        <v>0</v>
      </c>
      <c r="J14" s="50">
        <v>3</v>
      </c>
      <c r="K14" s="11" t="s">
        <v>46</v>
      </c>
      <c r="L14" s="50">
        <v>0.25</v>
      </c>
      <c r="M14" s="11">
        <v>0</v>
      </c>
      <c r="N14" s="2">
        <v>0</v>
      </c>
      <c r="O14" s="51">
        <v>5</v>
      </c>
      <c r="P14" s="11" t="s">
        <v>46</v>
      </c>
      <c r="Q14" s="50">
        <v>0.25</v>
      </c>
      <c r="R14" s="11">
        <v>0</v>
      </c>
      <c r="S14" s="30">
        <f>ROUNDUP(R14,0)</f>
        <v>0</v>
      </c>
      <c r="T14" s="3">
        <v>4</v>
      </c>
      <c r="U14" s="88" t="s">
        <v>46</v>
      </c>
      <c r="V14" s="3">
        <v>0.5</v>
      </c>
      <c r="W14" s="11">
        <v>0</v>
      </c>
      <c r="X14" s="30">
        <f>ROUNDUP(W14,0)</f>
        <v>0</v>
      </c>
      <c r="Y14" s="3">
        <v>8</v>
      </c>
      <c r="Z14" s="3">
        <v>7</v>
      </c>
      <c r="AA14" s="3">
        <v>1</v>
      </c>
      <c r="AB14" s="11">
        <f>200*(Y14+1-Z14)*AA14/Y14</f>
        <v>50</v>
      </c>
      <c r="AC14" s="30">
        <f>ROUNDUP(AB14,0)</f>
        <v>50</v>
      </c>
      <c r="AD14" s="35">
        <f>LARGE(CHOOSE({1,2,3,4}, N14,S14,X14,AC14),1)+LARGE(CHOOSE({1,2,3,4}, N14,S14,X14,AC14),2)+I14</f>
        <v>50</v>
      </c>
    </row>
    <row r="15" spans="1:30" ht="33" customHeight="1">
      <c r="A15" s="67">
        <v>12</v>
      </c>
      <c r="B15" s="80" t="s">
        <v>123</v>
      </c>
      <c r="C15" s="80" t="s">
        <v>124</v>
      </c>
      <c r="D15" s="80" t="s">
        <v>81</v>
      </c>
      <c r="E15" s="79">
        <v>3</v>
      </c>
      <c r="F15" s="35" t="s">
        <v>46</v>
      </c>
      <c r="G15" s="79">
        <v>1</v>
      </c>
      <c r="H15" s="11">
        <v>0</v>
      </c>
      <c r="I15" s="30">
        <f>ROUNDUP(H15,0)</f>
        <v>0</v>
      </c>
      <c r="J15" s="50">
        <v>3</v>
      </c>
      <c r="K15" s="11" t="s">
        <v>46</v>
      </c>
      <c r="L15" s="50">
        <v>0.25</v>
      </c>
      <c r="M15" s="11">
        <v>0</v>
      </c>
      <c r="N15" s="2">
        <v>0</v>
      </c>
      <c r="O15" s="51">
        <v>5</v>
      </c>
      <c r="P15" s="11" t="s">
        <v>46</v>
      </c>
      <c r="Q15" s="50">
        <v>0.25</v>
      </c>
      <c r="R15" s="11">
        <v>0</v>
      </c>
      <c r="S15" s="30">
        <f>ROUNDUP(R15,0)</f>
        <v>0</v>
      </c>
      <c r="T15" s="3">
        <v>4</v>
      </c>
      <c r="U15" s="88" t="s">
        <v>202</v>
      </c>
      <c r="V15" s="3">
        <v>0.5</v>
      </c>
      <c r="W15" s="11">
        <f>200*(T15+1-U15)*V15/T15</f>
        <v>25</v>
      </c>
      <c r="X15" s="30">
        <f>ROUNDUP(W15,0)</f>
        <v>25</v>
      </c>
      <c r="Y15" s="3">
        <v>8</v>
      </c>
      <c r="Z15" s="88" t="s">
        <v>46</v>
      </c>
      <c r="AA15" s="3">
        <v>1</v>
      </c>
      <c r="AB15" s="11">
        <v>0</v>
      </c>
      <c r="AC15" s="30">
        <f>ROUNDUP(AB15,0)</f>
        <v>0</v>
      </c>
      <c r="AD15" s="35">
        <f>LARGE(CHOOSE({1,2,3,4}, N15,S15,X15,AC15),1)+LARGE(CHOOSE({1,2,3,4}, N15,S15,X15,AC15),2)+I15</f>
        <v>25</v>
      </c>
    </row>
    <row r="16" spans="1:30" ht="33" customHeight="1">
      <c r="A16" s="67">
        <v>13</v>
      </c>
      <c r="B16" s="80" t="s">
        <v>51</v>
      </c>
      <c r="C16" s="80" t="s">
        <v>59</v>
      </c>
      <c r="D16" s="80" t="s">
        <v>87</v>
      </c>
      <c r="E16" s="79">
        <v>3</v>
      </c>
      <c r="F16" s="35" t="s">
        <v>46</v>
      </c>
      <c r="G16" s="79">
        <v>1</v>
      </c>
      <c r="H16" s="11">
        <v>0</v>
      </c>
      <c r="I16" s="30">
        <f>ROUNDUP(H16,0)</f>
        <v>0</v>
      </c>
      <c r="J16" s="50">
        <v>3</v>
      </c>
      <c r="K16" s="11" t="s">
        <v>46</v>
      </c>
      <c r="L16" s="50">
        <v>0.25</v>
      </c>
      <c r="M16" s="11">
        <v>0</v>
      </c>
      <c r="N16" s="2">
        <v>0</v>
      </c>
      <c r="O16" s="51">
        <v>5</v>
      </c>
      <c r="P16" s="50">
        <v>5</v>
      </c>
      <c r="Q16" s="50">
        <v>0.25</v>
      </c>
      <c r="R16" s="11">
        <f>200*(O16+1-P16)*Q16/O16</f>
        <v>10</v>
      </c>
      <c r="S16" s="30">
        <f>ROUNDUP(R16,0)</f>
        <v>10</v>
      </c>
      <c r="T16" s="3">
        <v>4</v>
      </c>
      <c r="U16" s="88" t="s">
        <v>46</v>
      </c>
      <c r="V16" s="3">
        <v>0.5</v>
      </c>
      <c r="W16" s="11">
        <v>0</v>
      </c>
      <c r="X16" s="30">
        <f>ROUNDUP(W16,0)</f>
        <v>0</v>
      </c>
      <c r="Y16" s="3">
        <v>8</v>
      </c>
      <c r="Z16" s="88" t="s">
        <v>46</v>
      </c>
      <c r="AA16" s="3">
        <v>1</v>
      </c>
      <c r="AB16" s="11">
        <v>0</v>
      </c>
      <c r="AC16" s="30">
        <f>ROUNDUP(AB16,0)</f>
        <v>0</v>
      </c>
      <c r="AD16" s="35">
        <f>LARGE(CHOOSE({1,2,3,4}, N16,S16,X16,AC16),1)+LARGE(CHOOSE({1,2,3,4}, N16,S16,X16,AC16),2)+I16</f>
        <v>10</v>
      </c>
    </row>
    <row r="17" spans="1:30" ht="25.5" customHeight="1">
      <c r="A17" s="67">
        <v>14</v>
      </c>
      <c r="B17" s="21" t="s">
        <v>301</v>
      </c>
      <c r="C17" s="21" t="s">
        <v>300</v>
      </c>
      <c r="D17" s="21" t="s">
        <v>302</v>
      </c>
      <c r="E17" s="79">
        <v>3</v>
      </c>
      <c r="F17" s="35" t="s">
        <v>46</v>
      </c>
      <c r="G17" s="79">
        <v>1</v>
      </c>
      <c r="H17" s="11">
        <v>0</v>
      </c>
      <c r="I17" s="30">
        <f>ROUNDUP(H17,0)</f>
        <v>0</v>
      </c>
      <c r="J17" s="50">
        <v>3</v>
      </c>
      <c r="K17" s="11" t="s">
        <v>46</v>
      </c>
      <c r="L17" s="50">
        <v>0.25</v>
      </c>
      <c r="M17" s="11">
        <v>0</v>
      </c>
      <c r="N17" s="2">
        <v>0</v>
      </c>
      <c r="O17" s="51">
        <v>5</v>
      </c>
      <c r="P17" s="11" t="s">
        <v>46</v>
      </c>
      <c r="Q17" s="50">
        <v>0.25</v>
      </c>
      <c r="R17" s="11">
        <v>0</v>
      </c>
      <c r="S17" s="30">
        <f>ROUNDUP(R17,0)</f>
        <v>0</v>
      </c>
      <c r="T17" s="3">
        <v>4</v>
      </c>
      <c r="U17" s="88" t="s">
        <v>46</v>
      </c>
      <c r="V17" s="3">
        <v>0.5</v>
      </c>
      <c r="W17" s="11">
        <v>0</v>
      </c>
      <c r="X17" s="30">
        <f>ROUNDUP(W17,0)</f>
        <v>0</v>
      </c>
      <c r="Y17" s="3">
        <v>8</v>
      </c>
      <c r="Z17" s="3">
        <v>8</v>
      </c>
      <c r="AA17" s="3">
        <v>1</v>
      </c>
      <c r="AB17" s="38" t="s">
        <v>317</v>
      </c>
      <c r="AC17" s="30">
        <v>0</v>
      </c>
      <c r="AD17" s="35">
        <f>LARGE(CHOOSE({1,2,3,4}, N17,S17,X17,AC17),1)+LARGE(CHOOSE({1,2,3,4}, N17,S17,X17,AC17),2)+I17</f>
        <v>0</v>
      </c>
    </row>
  </sheetData>
  <autoFilter ref="A3:AD17">
    <sortState ref="A5:AD17">
      <sortCondition descending="1" ref="AD3:AD17"/>
    </sortState>
  </autoFilter>
  <sortState ref="A5:A28">
    <sortCondition ref="A4"/>
  </sortState>
  <mergeCells count="11">
    <mergeCell ref="AD2:AD3"/>
    <mergeCell ref="A1:AC1"/>
    <mergeCell ref="D2:D3"/>
    <mergeCell ref="C2:C3"/>
    <mergeCell ref="B2:B3"/>
    <mergeCell ref="A2:A3"/>
    <mergeCell ref="E2:I2"/>
    <mergeCell ref="O2:S2"/>
    <mergeCell ref="Y2:AC2"/>
    <mergeCell ref="J2:N2"/>
    <mergeCell ref="T2:X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"/>
  <sheetViews>
    <sheetView view="pageBreakPreview" zoomScale="85" zoomScaleNormal="100" zoomScaleSheetLayoutView="85" zoomScalePageLayoutView="85" workbookViewId="0">
      <selection activeCell="O2" sqref="O2:S2"/>
    </sheetView>
  </sheetViews>
  <sheetFormatPr defaultRowHeight="15"/>
  <cols>
    <col min="1" max="1" width="6.5703125" style="8" customWidth="1"/>
    <col min="2" max="2" width="31.7109375" style="8" customWidth="1"/>
    <col min="3" max="3" width="22.5703125" style="8" customWidth="1"/>
    <col min="4" max="4" width="12.5703125" style="8" customWidth="1"/>
    <col min="5" max="6" width="9.42578125" style="13" customWidth="1"/>
    <col min="7" max="7" width="9.7109375" style="13" customWidth="1"/>
    <col min="8" max="8" width="8.5703125" style="13" customWidth="1"/>
    <col min="9" max="9" width="6.5703125" style="13" bestFit="1" customWidth="1"/>
    <col min="10" max="17" width="6.5703125" style="13" customWidth="1"/>
    <col min="18" max="18" width="11.28515625" style="13" customWidth="1"/>
    <col min="19" max="19" width="6.5703125" style="13" customWidth="1"/>
    <col min="20" max="20" width="15.42578125" style="13" customWidth="1"/>
    <col min="21" max="16384" width="9.140625" style="8"/>
  </cols>
  <sheetData>
    <row r="1" spans="1:20" ht="21">
      <c r="A1" s="188" t="s">
        <v>5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</row>
    <row r="2" spans="1:20" s="14" customFormat="1" ht="63.75" customHeight="1">
      <c r="A2" s="41"/>
      <c r="B2" s="41"/>
      <c r="C2" s="41"/>
      <c r="D2" s="41"/>
      <c r="E2" s="187" t="s">
        <v>325</v>
      </c>
      <c r="F2" s="187"/>
      <c r="G2" s="187"/>
      <c r="H2" s="187"/>
      <c r="I2" s="187"/>
      <c r="J2" s="187" t="s">
        <v>326</v>
      </c>
      <c r="K2" s="187"/>
      <c r="L2" s="187"/>
      <c r="M2" s="187"/>
      <c r="N2" s="187"/>
      <c r="O2" s="187" t="s">
        <v>322</v>
      </c>
      <c r="P2" s="187"/>
      <c r="Q2" s="187"/>
      <c r="R2" s="187"/>
      <c r="S2" s="187"/>
    </row>
    <row r="3" spans="1:20" s="13" customFormat="1" ht="129" customHeight="1">
      <c r="A3" s="20" t="s">
        <v>1</v>
      </c>
      <c r="B3" s="20" t="s">
        <v>2</v>
      </c>
      <c r="C3" s="20" t="s">
        <v>7</v>
      </c>
      <c r="D3" s="20" t="s">
        <v>92</v>
      </c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66" t="s">
        <v>269</v>
      </c>
    </row>
  </sheetData>
  <autoFilter ref="A3:T3">
    <sortState ref="A4:AE7">
      <sortCondition descending="1" ref="T3:T5"/>
    </sortState>
  </autoFilter>
  <sortState ref="A5:AE7">
    <sortCondition descending="1" ref="T5:T7"/>
  </sortState>
  <mergeCells count="4">
    <mergeCell ref="A1:S1"/>
    <mergeCell ref="E2:I2"/>
    <mergeCell ref="O2:S2"/>
    <mergeCell ref="J2:N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21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14"/>
  <sheetViews>
    <sheetView view="pageBreakPreview" topLeftCell="C1" zoomScale="70" zoomScaleNormal="100" zoomScaleSheetLayoutView="70" zoomScalePageLayoutView="115" workbookViewId="0">
      <selection activeCell="AD2" sqref="AD2:AH2"/>
    </sheetView>
  </sheetViews>
  <sheetFormatPr defaultRowHeight="15"/>
  <cols>
    <col min="1" max="1" width="6" style="15" customWidth="1"/>
    <col min="2" max="2" width="25.5703125" style="14" customWidth="1"/>
    <col min="3" max="3" width="13.5703125" style="15" customWidth="1"/>
    <col min="4" max="4" width="15.85546875" style="15" customWidth="1"/>
    <col min="5" max="5" width="10" style="15" customWidth="1"/>
    <col min="6" max="6" width="11.85546875" style="15" customWidth="1"/>
    <col min="7" max="7" width="7" style="15" customWidth="1"/>
    <col min="8" max="8" width="11.28515625" style="15" customWidth="1"/>
    <col min="9" max="14" width="9.140625" style="15" customWidth="1"/>
    <col min="15" max="15" width="9.7109375" style="15" customWidth="1"/>
    <col min="16" max="16" width="12" style="25" customWidth="1"/>
    <col min="17" max="17" width="12" style="15" customWidth="1"/>
    <col min="18" max="18" width="11" style="15" customWidth="1"/>
    <col min="19" max="19" width="12" style="15" customWidth="1"/>
    <col min="20" max="34" width="10.5703125" style="15" customWidth="1"/>
    <col min="35" max="35" width="17.42578125" style="15" customWidth="1"/>
    <col min="36" max="16384" width="9.140625" style="14"/>
  </cols>
  <sheetData>
    <row r="1" spans="1:43" ht="20.25">
      <c r="A1" s="191" t="s">
        <v>3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32"/>
      <c r="AJ1" s="31"/>
      <c r="AK1" s="31"/>
      <c r="AL1" s="31"/>
      <c r="AM1" s="31"/>
      <c r="AN1" s="31"/>
      <c r="AO1" s="31"/>
      <c r="AP1" s="31"/>
      <c r="AQ1" s="31"/>
    </row>
    <row r="2" spans="1:43" ht="155.25" customHeight="1">
      <c r="A2" s="195" t="s">
        <v>1</v>
      </c>
      <c r="B2" s="197" t="s">
        <v>2</v>
      </c>
      <c r="C2" s="195" t="s">
        <v>7</v>
      </c>
      <c r="D2" s="193" t="s">
        <v>78</v>
      </c>
      <c r="E2" s="192" t="s">
        <v>320</v>
      </c>
      <c r="F2" s="192"/>
      <c r="G2" s="192"/>
      <c r="H2" s="192"/>
      <c r="I2" s="192"/>
      <c r="J2" s="192" t="s">
        <v>247</v>
      </c>
      <c r="K2" s="192"/>
      <c r="L2" s="192"/>
      <c r="M2" s="192"/>
      <c r="N2" s="192"/>
      <c r="O2" s="192" t="s">
        <v>327</v>
      </c>
      <c r="P2" s="192"/>
      <c r="Q2" s="192"/>
      <c r="R2" s="192"/>
      <c r="S2" s="192"/>
      <c r="T2" s="192" t="s">
        <v>328</v>
      </c>
      <c r="U2" s="192"/>
      <c r="V2" s="192"/>
      <c r="W2" s="192"/>
      <c r="X2" s="192"/>
      <c r="Y2" s="192" t="s">
        <v>200</v>
      </c>
      <c r="Z2" s="192"/>
      <c r="AA2" s="192"/>
      <c r="AB2" s="192"/>
      <c r="AC2" s="192"/>
      <c r="AD2" s="192" t="s">
        <v>323</v>
      </c>
      <c r="AE2" s="192"/>
      <c r="AF2" s="192"/>
      <c r="AG2" s="192"/>
      <c r="AH2" s="192"/>
      <c r="AI2" s="189" t="s">
        <v>268</v>
      </c>
      <c r="AJ2" s="52"/>
      <c r="AK2" s="52"/>
      <c r="AL2" s="52"/>
      <c r="AM2" s="52"/>
      <c r="AN2" s="52"/>
      <c r="AO2" s="52"/>
      <c r="AP2" s="52"/>
      <c r="AQ2" s="52"/>
    </row>
    <row r="3" spans="1:43" ht="104.25" customHeight="1">
      <c r="A3" s="196"/>
      <c r="B3" s="198"/>
      <c r="C3" s="196"/>
      <c r="D3" s="194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42" t="s">
        <v>126</v>
      </c>
      <c r="AE3" s="42" t="s">
        <v>127</v>
      </c>
      <c r="AF3" s="42" t="s">
        <v>128</v>
      </c>
      <c r="AG3" s="43" t="s">
        <v>108</v>
      </c>
      <c r="AH3" s="57" t="s">
        <v>133</v>
      </c>
      <c r="AI3" s="190"/>
    </row>
    <row r="4" spans="1:43" ht="33.75" customHeight="1">
      <c r="A4" s="10">
        <v>1</v>
      </c>
      <c r="B4" s="9" t="s">
        <v>0</v>
      </c>
      <c r="C4" s="10" t="s">
        <v>9</v>
      </c>
      <c r="D4" s="10" t="s">
        <v>79</v>
      </c>
      <c r="E4" s="10">
        <v>8</v>
      </c>
      <c r="F4" s="75">
        <v>1</v>
      </c>
      <c r="G4" s="10">
        <v>1</v>
      </c>
      <c r="H4" s="11">
        <f t="shared" ref="H4:H10" si="0">200*(E4+1-F4)*G4/E4</f>
        <v>200</v>
      </c>
      <c r="I4" s="2">
        <f t="shared" ref="I4:I14" si="1">ROUNDUP(H4,0)</f>
        <v>200</v>
      </c>
      <c r="J4" s="11">
        <v>7</v>
      </c>
      <c r="K4" s="11">
        <v>1</v>
      </c>
      <c r="L4" s="11">
        <v>0.25</v>
      </c>
      <c r="M4" s="11">
        <f>200*(J4+1-K4)*L4/J4</f>
        <v>50</v>
      </c>
      <c r="N4" s="2">
        <f t="shared" ref="N4:N14" si="2">ROUNDUP(M4,0)</f>
        <v>50</v>
      </c>
      <c r="O4" s="11">
        <v>8</v>
      </c>
      <c r="P4" s="11">
        <v>1</v>
      </c>
      <c r="Q4" s="11">
        <v>0.25</v>
      </c>
      <c r="R4" s="11">
        <f t="shared" ref="R4:R9" si="3">200*(O4+1-P4)*Q4/O4</f>
        <v>50</v>
      </c>
      <c r="S4" s="2">
        <f t="shared" ref="S4:S14" si="4">ROUNDUP(R4,0)</f>
        <v>50</v>
      </c>
      <c r="T4" s="11">
        <v>6</v>
      </c>
      <c r="U4" s="11">
        <v>1</v>
      </c>
      <c r="V4" s="11">
        <v>0.5</v>
      </c>
      <c r="W4" s="11">
        <f>200*(T4+1-U4)*V4/T4</f>
        <v>100</v>
      </c>
      <c r="X4" s="2">
        <f t="shared" ref="X4:X14" si="5">ROUNDUP(W4,0)</f>
        <v>100</v>
      </c>
      <c r="Y4" s="11">
        <v>3</v>
      </c>
      <c r="Z4" s="11">
        <v>1</v>
      </c>
      <c r="AA4" s="11">
        <v>0.5</v>
      </c>
      <c r="AB4" s="11">
        <f>200*(Y4+1-Z4)*AA4/Y4</f>
        <v>100</v>
      </c>
      <c r="AC4" s="145">
        <f t="shared" ref="AC4:AC14" si="6">ROUNDUP(AB4,0)</f>
        <v>100</v>
      </c>
      <c r="AD4" s="3">
        <v>5</v>
      </c>
      <c r="AE4" s="3">
        <v>1</v>
      </c>
      <c r="AF4" s="3">
        <v>1</v>
      </c>
      <c r="AG4" s="11">
        <f>200*(AD4+1-AE4)*AF4/AD4</f>
        <v>200</v>
      </c>
      <c r="AH4" s="145">
        <f t="shared" ref="AH4:AH14" si="7">ROUNDUP(AG4,0)</f>
        <v>200</v>
      </c>
      <c r="AI4" s="35">
        <f>LARGE(CHOOSE({1,2,3,4,5}, N4,S4,X4,AC4,AH4),1)+LARGE(CHOOSE({1,2,3,4,5}, N4,S4,X4,AC4,AH4),2)+I4</f>
        <v>500</v>
      </c>
    </row>
    <row r="5" spans="1:43" ht="33.75" customHeight="1">
      <c r="A5" s="10">
        <v>2</v>
      </c>
      <c r="B5" s="9" t="s">
        <v>16</v>
      </c>
      <c r="C5" s="35" t="s">
        <v>17</v>
      </c>
      <c r="D5" s="35" t="s">
        <v>81</v>
      </c>
      <c r="E5" s="10">
        <v>8</v>
      </c>
      <c r="F5" s="10">
        <v>1</v>
      </c>
      <c r="G5" s="10">
        <v>1</v>
      </c>
      <c r="H5" s="11">
        <f t="shared" si="0"/>
        <v>200</v>
      </c>
      <c r="I5" s="2">
        <f t="shared" si="1"/>
        <v>200</v>
      </c>
      <c r="J5" s="11">
        <v>7</v>
      </c>
      <c r="K5" s="11">
        <v>3</v>
      </c>
      <c r="L5" s="11">
        <v>0.25</v>
      </c>
      <c r="M5" s="11">
        <f>200*(J5+1-K5)*L5/J5</f>
        <v>35.714285714285715</v>
      </c>
      <c r="N5" s="2">
        <f t="shared" si="2"/>
        <v>36</v>
      </c>
      <c r="O5" s="11">
        <v>8</v>
      </c>
      <c r="P5" s="11">
        <v>3</v>
      </c>
      <c r="Q5" s="11">
        <v>0.25</v>
      </c>
      <c r="R5" s="11">
        <f t="shared" si="3"/>
        <v>37.5</v>
      </c>
      <c r="S5" s="2">
        <f t="shared" si="4"/>
        <v>38</v>
      </c>
      <c r="T5" s="11">
        <v>6</v>
      </c>
      <c r="U5" s="11">
        <v>3</v>
      </c>
      <c r="V5" s="11">
        <v>0.5</v>
      </c>
      <c r="W5" s="11">
        <f>200*(T5+1-U5)*V5/T5</f>
        <v>66.666666666666671</v>
      </c>
      <c r="X5" s="2">
        <f t="shared" si="5"/>
        <v>67</v>
      </c>
      <c r="Y5" s="11">
        <v>3</v>
      </c>
      <c r="Z5" s="11">
        <v>3</v>
      </c>
      <c r="AA5" s="11">
        <v>0.5</v>
      </c>
      <c r="AB5" s="11">
        <f>200*(Y5+1-Z5)*AA5/Y5</f>
        <v>33.333333333333336</v>
      </c>
      <c r="AC5" s="145">
        <f t="shared" si="6"/>
        <v>34</v>
      </c>
      <c r="AD5" s="3">
        <v>5</v>
      </c>
      <c r="AE5" s="3">
        <v>2</v>
      </c>
      <c r="AF5" s="3">
        <v>1</v>
      </c>
      <c r="AG5" s="11">
        <f>200*(AD5+1-AE5)*AF5/AD5</f>
        <v>160</v>
      </c>
      <c r="AH5" s="145">
        <f t="shared" si="7"/>
        <v>160</v>
      </c>
      <c r="AI5" s="35">
        <f>LARGE(CHOOSE({1,2,3,4,5}, N5,S5,X5,AC5,AH5),1)+LARGE(CHOOSE({1,2,3,4,5}, N5,S5,X5,AC5,AH5),2)+I5</f>
        <v>427</v>
      </c>
    </row>
    <row r="6" spans="1:43" ht="33.75" customHeight="1">
      <c r="A6" s="10">
        <v>3</v>
      </c>
      <c r="B6" s="9" t="s">
        <v>234</v>
      </c>
      <c r="C6" s="35" t="s">
        <v>13</v>
      </c>
      <c r="D6" s="35" t="s">
        <v>79</v>
      </c>
      <c r="E6" s="10">
        <v>8</v>
      </c>
      <c r="F6" s="10">
        <v>2</v>
      </c>
      <c r="G6" s="10">
        <v>1</v>
      </c>
      <c r="H6" s="11">
        <f t="shared" si="0"/>
        <v>175</v>
      </c>
      <c r="I6" s="2">
        <f t="shared" si="1"/>
        <v>175</v>
      </c>
      <c r="J6" s="11">
        <v>7</v>
      </c>
      <c r="K6" s="11">
        <v>2</v>
      </c>
      <c r="L6" s="11">
        <v>0.25</v>
      </c>
      <c r="M6" s="11">
        <f>200*(J6+1-K6)*L6/J6</f>
        <v>42.857142857142854</v>
      </c>
      <c r="N6" s="2">
        <f t="shared" si="2"/>
        <v>43</v>
      </c>
      <c r="O6" s="11">
        <v>8</v>
      </c>
      <c r="P6" s="11">
        <v>2</v>
      </c>
      <c r="Q6" s="11">
        <v>0.25</v>
      </c>
      <c r="R6" s="11">
        <f t="shared" si="3"/>
        <v>43.75</v>
      </c>
      <c r="S6" s="2">
        <f t="shared" si="4"/>
        <v>44</v>
      </c>
      <c r="T6" s="11">
        <v>6</v>
      </c>
      <c r="U6" s="11">
        <v>2</v>
      </c>
      <c r="V6" s="11">
        <v>0.5</v>
      </c>
      <c r="W6" s="11">
        <f>200*(T6+1-U6)*V6/T6</f>
        <v>83.333333333333329</v>
      </c>
      <c r="X6" s="2">
        <f t="shared" si="5"/>
        <v>84</v>
      </c>
      <c r="Y6" s="11">
        <v>3</v>
      </c>
      <c r="Z6" s="11">
        <v>2</v>
      </c>
      <c r="AA6" s="11">
        <v>0.5</v>
      </c>
      <c r="AB6" s="11">
        <f>200*(Y6+1-Z6)*AA6/Y6</f>
        <v>66.666666666666671</v>
      </c>
      <c r="AC6" s="145">
        <f t="shared" si="6"/>
        <v>67</v>
      </c>
      <c r="AD6" s="3">
        <v>5</v>
      </c>
      <c r="AE6" s="3">
        <v>3</v>
      </c>
      <c r="AF6" s="3">
        <v>1</v>
      </c>
      <c r="AG6" s="11">
        <f>200*(AD6+1-AE6)*AF6/AD6</f>
        <v>120</v>
      </c>
      <c r="AH6" s="145">
        <f t="shared" si="7"/>
        <v>120</v>
      </c>
      <c r="AI6" s="35">
        <f>LARGE(CHOOSE({1,2,3,4,5}, N6,S6,X6,AC6,AH6),1)+LARGE(CHOOSE({1,2,3,4,5}, N6,S6,X6,AC6,AH6),2)+I6</f>
        <v>379</v>
      </c>
    </row>
    <row r="7" spans="1:43" ht="33.75" customHeight="1">
      <c r="A7" s="10">
        <v>4</v>
      </c>
      <c r="B7" s="9" t="s">
        <v>26</v>
      </c>
      <c r="C7" s="35" t="s">
        <v>11</v>
      </c>
      <c r="D7" s="35" t="s">
        <v>90</v>
      </c>
      <c r="E7" s="10">
        <v>8</v>
      </c>
      <c r="F7" s="10">
        <v>3</v>
      </c>
      <c r="G7" s="10">
        <v>1</v>
      </c>
      <c r="H7" s="11">
        <f t="shared" si="0"/>
        <v>150</v>
      </c>
      <c r="I7" s="2">
        <f t="shared" si="1"/>
        <v>150</v>
      </c>
      <c r="J7" s="11">
        <v>7</v>
      </c>
      <c r="K7" s="11">
        <v>4</v>
      </c>
      <c r="L7" s="11">
        <v>0.25</v>
      </c>
      <c r="M7" s="11">
        <f>200*(J7+1-K7)*L7/J7</f>
        <v>28.571428571428573</v>
      </c>
      <c r="N7" s="2">
        <f t="shared" si="2"/>
        <v>29</v>
      </c>
      <c r="O7" s="11">
        <v>8</v>
      </c>
      <c r="P7" s="11">
        <v>5</v>
      </c>
      <c r="Q7" s="11">
        <v>0.25</v>
      </c>
      <c r="R7" s="11">
        <f t="shared" si="3"/>
        <v>25</v>
      </c>
      <c r="S7" s="2">
        <f t="shared" si="4"/>
        <v>25</v>
      </c>
      <c r="T7" s="11">
        <v>6</v>
      </c>
      <c r="U7" s="11">
        <v>4</v>
      </c>
      <c r="V7" s="11">
        <v>0.5</v>
      </c>
      <c r="W7" s="11">
        <f>200*(T7+1-U7)*V7/T7</f>
        <v>50</v>
      </c>
      <c r="X7" s="2">
        <f t="shared" si="5"/>
        <v>50</v>
      </c>
      <c r="Y7" s="11">
        <v>3</v>
      </c>
      <c r="Z7" s="11" t="s">
        <v>46</v>
      </c>
      <c r="AA7" s="11">
        <v>0.5</v>
      </c>
      <c r="AB7" s="11">
        <v>0</v>
      </c>
      <c r="AC7" s="145">
        <f t="shared" si="6"/>
        <v>0</v>
      </c>
      <c r="AD7" s="3">
        <v>5</v>
      </c>
      <c r="AE7" s="3" t="s">
        <v>46</v>
      </c>
      <c r="AF7" s="3">
        <v>1</v>
      </c>
      <c r="AG7" s="11">
        <v>0</v>
      </c>
      <c r="AH7" s="145">
        <f t="shared" si="7"/>
        <v>0</v>
      </c>
      <c r="AI7" s="35">
        <f>LARGE(CHOOSE({1,2,3,4,5}, N7,S7,X7,AC7,AH7),1)+LARGE(CHOOSE({1,2,3,4,5}, N7,S7,X7,AC7,AH7),2)+I7</f>
        <v>229</v>
      </c>
    </row>
    <row r="8" spans="1:43" ht="33.75" customHeight="1">
      <c r="A8" s="10">
        <v>5</v>
      </c>
      <c r="B8" s="21" t="s">
        <v>188</v>
      </c>
      <c r="C8" s="3" t="s">
        <v>252</v>
      </c>
      <c r="D8" s="3" t="s">
        <v>85</v>
      </c>
      <c r="E8" s="10">
        <v>8</v>
      </c>
      <c r="F8" s="3">
        <v>4</v>
      </c>
      <c r="G8" s="10">
        <v>1</v>
      </c>
      <c r="H8" s="11">
        <f t="shared" si="0"/>
        <v>125</v>
      </c>
      <c r="I8" s="2">
        <f t="shared" si="1"/>
        <v>125</v>
      </c>
      <c r="J8" s="11">
        <v>7</v>
      </c>
      <c r="K8" s="11" t="s">
        <v>46</v>
      </c>
      <c r="L8" s="11">
        <v>0.25</v>
      </c>
      <c r="M8" s="11">
        <v>0</v>
      </c>
      <c r="N8" s="2">
        <f t="shared" si="2"/>
        <v>0</v>
      </c>
      <c r="O8" s="3">
        <v>8</v>
      </c>
      <c r="P8" s="3">
        <v>4</v>
      </c>
      <c r="Q8" s="11">
        <v>0.25</v>
      </c>
      <c r="R8" s="11">
        <f t="shared" si="3"/>
        <v>31.25</v>
      </c>
      <c r="S8" s="2">
        <f t="shared" si="4"/>
        <v>32</v>
      </c>
      <c r="T8" s="11">
        <v>6</v>
      </c>
      <c r="U8" s="11" t="s">
        <v>46</v>
      </c>
      <c r="V8" s="11">
        <v>0.5</v>
      </c>
      <c r="W8" s="11">
        <v>0</v>
      </c>
      <c r="X8" s="2">
        <f t="shared" si="5"/>
        <v>0</v>
      </c>
      <c r="Y8" s="11">
        <v>3</v>
      </c>
      <c r="Z8" s="11" t="s">
        <v>46</v>
      </c>
      <c r="AA8" s="11">
        <v>0.5</v>
      </c>
      <c r="AB8" s="11">
        <v>0</v>
      </c>
      <c r="AC8" s="145">
        <f t="shared" si="6"/>
        <v>0</v>
      </c>
      <c r="AD8" s="3">
        <v>5</v>
      </c>
      <c r="AE8" s="3" t="s">
        <v>46</v>
      </c>
      <c r="AF8" s="3">
        <v>1</v>
      </c>
      <c r="AG8" s="11">
        <v>0</v>
      </c>
      <c r="AH8" s="145">
        <f t="shared" si="7"/>
        <v>0</v>
      </c>
      <c r="AI8" s="35">
        <f>LARGE(CHOOSE({1,2,3,4,5}, N8,S8,X8,AC8,AH8),1)+LARGE(CHOOSE({1,2,3,4,5}, N8,S8,X8,AC8,AH8),2)+I8</f>
        <v>157</v>
      </c>
    </row>
    <row r="9" spans="1:43" ht="33.75" customHeight="1">
      <c r="A9" s="10">
        <v>6</v>
      </c>
      <c r="B9" s="21" t="s">
        <v>189</v>
      </c>
      <c r="C9" s="3" t="s">
        <v>190</v>
      </c>
      <c r="D9" s="3" t="s">
        <v>79</v>
      </c>
      <c r="E9" s="10">
        <v>8</v>
      </c>
      <c r="F9" s="3">
        <v>6</v>
      </c>
      <c r="G9" s="10">
        <v>1</v>
      </c>
      <c r="H9" s="11">
        <f t="shared" si="0"/>
        <v>75</v>
      </c>
      <c r="I9" s="2">
        <f t="shared" si="1"/>
        <v>75</v>
      </c>
      <c r="J9" s="11">
        <v>7</v>
      </c>
      <c r="K9" s="11">
        <v>7</v>
      </c>
      <c r="L9" s="11">
        <v>0.25</v>
      </c>
      <c r="M9" s="11">
        <f>200*(J9+1-K9)*L9/J9</f>
        <v>7.1428571428571432</v>
      </c>
      <c r="N9" s="2">
        <f t="shared" si="2"/>
        <v>8</v>
      </c>
      <c r="O9" s="3">
        <v>8</v>
      </c>
      <c r="P9" s="3">
        <v>8</v>
      </c>
      <c r="Q9" s="11">
        <v>0.25</v>
      </c>
      <c r="R9" s="11">
        <f t="shared" si="3"/>
        <v>6.25</v>
      </c>
      <c r="S9" s="2">
        <f t="shared" si="4"/>
        <v>7</v>
      </c>
      <c r="T9" s="11">
        <v>6</v>
      </c>
      <c r="U9" s="11">
        <v>5</v>
      </c>
      <c r="V9" s="11">
        <v>0.5</v>
      </c>
      <c r="W9" s="11">
        <f>200*(T9+1-U9)*V9/T9</f>
        <v>33.333333333333336</v>
      </c>
      <c r="X9" s="2">
        <f t="shared" si="5"/>
        <v>34</v>
      </c>
      <c r="Y9" s="11">
        <v>3</v>
      </c>
      <c r="Z9" s="11" t="s">
        <v>46</v>
      </c>
      <c r="AA9" s="11">
        <v>0.5</v>
      </c>
      <c r="AB9" s="11">
        <v>0</v>
      </c>
      <c r="AC9" s="145">
        <f t="shared" si="6"/>
        <v>0</v>
      </c>
      <c r="AD9" s="3">
        <v>5</v>
      </c>
      <c r="AE9" s="3" t="s">
        <v>46</v>
      </c>
      <c r="AF9" s="3">
        <v>1</v>
      </c>
      <c r="AG9" s="11">
        <v>0</v>
      </c>
      <c r="AH9" s="145">
        <f t="shared" si="7"/>
        <v>0</v>
      </c>
      <c r="AI9" s="35">
        <f>LARGE(CHOOSE({1,2,3,4,5}, N9,S9,X9,AC9,AH9),1)+LARGE(CHOOSE({1,2,3,4,5}, N9,S9,X9,AC9,AH9),2)+I9</f>
        <v>117</v>
      </c>
    </row>
    <row r="10" spans="1:43" ht="33.75" customHeight="1">
      <c r="A10" s="10">
        <v>7</v>
      </c>
      <c r="B10" s="58" t="s">
        <v>113</v>
      </c>
      <c r="C10" s="35" t="s">
        <v>122</v>
      </c>
      <c r="D10" s="35" t="s">
        <v>110</v>
      </c>
      <c r="E10" s="10">
        <v>8</v>
      </c>
      <c r="F10" s="53">
        <v>5</v>
      </c>
      <c r="G10" s="10">
        <v>1</v>
      </c>
      <c r="H10" s="11">
        <f t="shared" si="0"/>
        <v>100</v>
      </c>
      <c r="I10" s="2">
        <f t="shared" si="1"/>
        <v>100</v>
      </c>
      <c r="J10" s="11">
        <v>7</v>
      </c>
      <c r="K10" s="11" t="s">
        <v>46</v>
      </c>
      <c r="L10" s="11">
        <v>0.25</v>
      </c>
      <c r="M10" s="11">
        <v>0</v>
      </c>
      <c r="N10" s="2">
        <f t="shared" si="2"/>
        <v>0</v>
      </c>
      <c r="O10" s="11">
        <v>8</v>
      </c>
      <c r="P10" s="5" t="s">
        <v>46</v>
      </c>
      <c r="Q10" s="11">
        <v>0.25</v>
      </c>
      <c r="R10" s="11">
        <v>0</v>
      </c>
      <c r="S10" s="2">
        <f t="shared" si="4"/>
        <v>0</v>
      </c>
      <c r="T10" s="11">
        <v>6</v>
      </c>
      <c r="U10" s="11" t="s">
        <v>46</v>
      </c>
      <c r="V10" s="11">
        <v>0.5</v>
      </c>
      <c r="W10" s="11">
        <v>0</v>
      </c>
      <c r="X10" s="2">
        <f t="shared" si="5"/>
        <v>0</v>
      </c>
      <c r="Y10" s="11">
        <v>3</v>
      </c>
      <c r="Z10" s="11" t="s">
        <v>46</v>
      </c>
      <c r="AA10" s="11">
        <v>0.5</v>
      </c>
      <c r="AB10" s="11">
        <v>0</v>
      </c>
      <c r="AC10" s="145">
        <f t="shared" si="6"/>
        <v>0</v>
      </c>
      <c r="AD10" s="3">
        <v>5</v>
      </c>
      <c r="AE10" s="3" t="s">
        <v>46</v>
      </c>
      <c r="AF10" s="3">
        <v>1</v>
      </c>
      <c r="AG10" s="11">
        <v>0</v>
      </c>
      <c r="AH10" s="145">
        <f t="shared" si="7"/>
        <v>0</v>
      </c>
      <c r="AI10" s="35">
        <f>LARGE(CHOOSE({1,2,3,4,5}, N10,S10,X10,AC10,AH10),1)+LARGE(CHOOSE({1,2,3,4,5}, N10,S10,X10,AC10,AH10),2)+I10</f>
        <v>100</v>
      </c>
    </row>
    <row r="11" spans="1:43" ht="33.75" customHeight="1">
      <c r="A11" s="10">
        <v>8</v>
      </c>
      <c r="B11" s="21" t="s">
        <v>303</v>
      </c>
      <c r="C11" s="3" t="s">
        <v>304</v>
      </c>
      <c r="D11" s="3" t="s">
        <v>186</v>
      </c>
      <c r="E11" s="10">
        <v>8</v>
      </c>
      <c r="F11" s="10" t="s">
        <v>46</v>
      </c>
      <c r="G11" s="10">
        <v>1</v>
      </c>
      <c r="H11" s="11">
        <v>0</v>
      </c>
      <c r="I11" s="2">
        <f t="shared" si="1"/>
        <v>0</v>
      </c>
      <c r="J11" s="11">
        <v>7</v>
      </c>
      <c r="K11" s="11" t="s">
        <v>46</v>
      </c>
      <c r="L11" s="11">
        <v>0.25</v>
      </c>
      <c r="M11" s="11">
        <v>0</v>
      </c>
      <c r="N11" s="2">
        <f t="shared" si="2"/>
        <v>0</v>
      </c>
      <c r="O11" s="11">
        <v>8</v>
      </c>
      <c r="P11" s="5" t="s">
        <v>46</v>
      </c>
      <c r="Q11" s="11">
        <v>0.25</v>
      </c>
      <c r="R11" s="11">
        <v>0</v>
      </c>
      <c r="S11" s="2">
        <f t="shared" si="4"/>
        <v>0</v>
      </c>
      <c r="T11" s="11">
        <v>6</v>
      </c>
      <c r="U11" s="11" t="s">
        <v>46</v>
      </c>
      <c r="V11" s="11">
        <v>0.5</v>
      </c>
      <c r="W11" s="11">
        <v>0</v>
      </c>
      <c r="X11" s="2">
        <f t="shared" si="5"/>
        <v>0</v>
      </c>
      <c r="Y11" s="11">
        <v>3</v>
      </c>
      <c r="Z11" s="11" t="s">
        <v>46</v>
      </c>
      <c r="AA11" s="11">
        <v>0.5</v>
      </c>
      <c r="AB11" s="11">
        <v>0</v>
      </c>
      <c r="AC11" s="145">
        <f t="shared" si="6"/>
        <v>0</v>
      </c>
      <c r="AD11" s="3">
        <v>5</v>
      </c>
      <c r="AE11" s="3">
        <v>4</v>
      </c>
      <c r="AF11" s="3">
        <v>1</v>
      </c>
      <c r="AG11" s="3">
        <f>200*(AD11+1-AE11)*AF11/AD11</f>
        <v>80</v>
      </c>
      <c r="AH11" s="145">
        <f t="shared" si="7"/>
        <v>80</v>
      </c>
      <c r="AI11" s="35">
        <f>LARGE(CHOOSE({1,2,3,4,5}, N11,S11,X11,AC11,AH11),1)+LARGE(CHOOSE({1,2,3,4,5}, N11,S11,X11,AC11,AH11),2)+I11</f>
        <v>80</v>
      </c>
    </row>
    <row r="12" spans="1:43" ht="33.75" customHeight="1">
      <c r="A12" s="10">
        <v>9</v>
      </c>
      <c r="B12" s="21" t="s">
        <v>305</v>
      </c>
      <c r="C12" s="3" t="s">
        <v>306</v>
      </c>
      <c r="D12" s="3" t="s">
        <v>79</v>
      </c>
      <c r="E12" s="10">
        <v>8</v>
      </c>
      <c r="F12" s="10" t="s">
        <v>46</v>
      </c>
      <c r="G12" s="10">
        <v>1</v>
      </c>
      <c r="H12" s="11">
        <v>0</v>
      </c>
      <c r="I12" s="2">
        <f t="shared" si="1"/>
        <v>0</v>
      </c>
      <c r="J12" s="11">
        <v>7</v>
      </c>
      <c r="K12" s="11" t="s">
        <v>46</v>
      </c>
      <c r="L12" s="11">
        <v>0.25</v>
      </c>
      <c r="M12" s="11">
        <v>0</v>
      </c>
      <c r="N12" s="2">
        <f t="shared" si="2"/>
        <v>0</v>
      </c>
      <c r="O12" s="11">
        <v>8</v>
      </c>
      <c r="P12" s="5" t="s">
        <v>46</v>
      </c>
      <c r="Q12" s="11">
        <v>0.25</v>
      </c>
      <c r="R12" s="11">
        <v>0</v>
      </c>
      <c r="S12" s="2">
        <f t="shared" si="4"/>
        <v>0</v>
      </c>
      <c r="T12" s="11">
        <v>6</v>
      </c>
      <c r="U12" s="11" t="s">
        <v>46</v>
      </c>
      <c r="V12" s="11">
        <v>0.5</v>
      </c>
      <c r="W12" s="11">
        <v>0</v>
      </c>
      <c r="X12" s="2">
        <f t="shared" si="5"/>
        <v>0</v>
      </c>
      <c r="Y12" s="11">
        <v>3</v>
      </c>
      <c r="Z12" s="11" t="s">
        <v>46</v>
      </c>
      <c r="AA12" s="11">
        <v>0.5</v>
      </c>
      <c r="AB12" s="11">
        <v>0</v>
      </c>
      <c r="AC12" s="145">
        <f t="shared" si="6"/>
        <v>0</v>
      </c>
      <c r="AD12" s="3">
        <v>5</v>
      </c>
      <c r="AE12" s="3">
        <v>5</v>
      </c>
      <c r="AF12" s="3">
        <v>1</v>
      </c>
      <c r="AG12" s="3">
        <f>200*(AD12+1-AE12)*AF12/AD12</f>
        <v>40</v>
      </c>
      <c r="AH12" s="145">
        <f t="shared" si="7"/>
        <v>40</v>
      </c>
      <c r="AI12" s="35">
        <f>LARGE(CHOOSE({1,2,3,4,5}, N12,S12,X12,AC12,AH12),1)+LARGE(CHOOSE({1,2,3,4,5}, N12,S12,X12,AC12,AH12),2)+I12</f>
        <v>40</v>
      </c>
    </row>
    <row r="13" spans="1:43" ht="33" customHeight="1">
      <c r="A13" s="10">
        <v>10</v>
      </c>
      <c r="B13" s="55" t="s">
        <v>47</v>
      </c>
      <c r="C13" s="35" t="s">
        <v>53</v>
      </c>
      <c r="D13" s="35" t="s">
        <v>90</v>
      </c>
      <c r="E13" s="10">
        <v>8</v>
      </c>
      <c r="F13" s="10" t="s">
        <v>46</v>
      </c>
      <c r="G13" s="10">
        <v>1</v>
      </c>
      <c r="H13" s="11">
        <v>0</v>
      </c>
      <c r="I13" s="2">
        <f t="shared" si="1"/>
        <v>0</v>
      </c>
      <c r="J13" s="11">
        <v>7</v>
      </c>
      <c r="K13" s="11">
        <v>5</v>
      </c>
      <c r="L13" s="11">
        <v>0.25</v>
      </c>
      <c r="M13" s="11">
        <f>200*(J13+1-K13)*L13/J13</f>
        <v>21.428571428571427</v>
      </c>
      <c r="N13" s="2">
        <f t="shared" si="2"/>
        <v>22</v>
      </c>
      <c r="O13" s="11">
        <v>8</v>
      </c>
      <c r="P13" s="11">
        <v>7</v>
      </c>
      <c r="Q13" s="11">
        <v>0.25</v>
      </c>
      <c r="R13" s="11">
        <f>200*(O13+1-P13)*Q13/O13</f>
        <v>12.5</v>
      </c>
      <c r="S13" s="2">
        <f t="shared" si="4"/>
        <v>13</v>
      </c>
      <c r="T13" s="11">
        <v>6</v>
      </c>
      <c r="U13" s="11" t="s">
        <v>46</v>
      </c>
      <c r="V13" s="11">
        <v>0.5</v>
      </c>
      <c r="W13" s="11">
        <v>0</v>
      </c>
      <c r="X13" s="2">
        <f t="shared" si="5"/>
        <v>0</v>
      </c>
      <c r="Y13" s="11">
        <v>3</v>
      </c>
      <c r="Z13" s="11" t="s">
        <v>46</v>
      </c>
      <c r="AA13" s="11">
        <v>0.5</v>
      </c>
      <c r="AB13" s="11">
        <v>0</v>
      </c>
      <c r="AC13" s="145">
        <f t="shared" si="6"/>
        <v>0</v>
      </c>
      <c r="AD13" s="3">
        <v>5</v>
      </c>
      <c r="AE13" s="3" t="s">
        <v>46</v>
      </c>
      <c r="AF13" s="3">
        <v>1</v>
      </c>
      <c r="AG13" s="11">
        <v>0</v>
      </c>
      <c r="AH13" s="145">
        <f t="shared" si="7"/>
        <v>0</v>
      </c>
      <c r="AI13" s="35">
        <f>LARGE(CHOOSE({1,2,3,4,5}, N13,S13,X13,AC13,AH13),1)+LARGE(CHOOSE({1,2,3,4,5}, N13,S13,X13,AC13,AH13),2)+I13</f>
        <v>35</v>
      </c>
    </row>
    <row r="14" spans="1:43" ht="33" customHeight="1">
      <c r="A14" s="10">
        <v>11</v>
      </c>
      <c r="B14" s="9" t="s">
        <v>25</v>
      </c>
      <c r="C14" s="35" t="s">
        <v>12</v>
      </c>
      <c r="D14" s="35" t="s">
        <v>90</v>
      </c>
      <c r="E14" s="10">
        <v>8</v>
      </c>
      <c r="F14" s="10" t="s">
        <v>46</v>
      </c>
      <c r="G14" s="10">
        <v>1</v>
      </c>
      <c r="H14" s="11">
        <v>0</v>
      </c>
      <c r="I14" s="2">
        <f t="shared" si="1"/>
        <v>0</v>
      </c>
      <c r="J14" s="11">
        <v>7</v>
      </c>
      <c r="K14" s="11">
        <v>6</v>
      </c>
      <c r="L14" s="11">
        <v>0.25</v>
      </c>
      <c r="M14" s="11">
        <f>200*(J14+1-K14)*L14/J14</f>
        <v>14.285714285714286</v>
      </c>
      <c r="N14" s="2">
        <f t="shared" si="2"/>
        <v>15</v>
      </c>
      <c r="O14" s="11">
        <v>8</v>
      </c>
      <c r="P14" s="11">
        <v>6</v>
      </c>
      <c r="Q14" s="11">
        <v>0.25</v>
      </c>
      <c r="R14" s="11">
        <f>200*(O14+1-P14)*Q14/O14</f>
        <v>18.75</v>
      </c>
      <c r="S14" s="2">
        <f t="shared" si="4"/>
        <v>19</v>
      </c>
      <c r="T14" s="11">
        <v>6</v>
      </c>
      <c r="U14" s="11" t="s">
        <v>46</v>
      </c>
      <c r="V14" s="11">
        <v>0.5</v>
      </c>
      <c r="W14" s="11">
        <v>0</v>
      </c>
      <c r="X14" s="2">
        <f t="shared" si="5"/>
        <v>0</v>
      </c>
      <c r="Y14" s="11">
        <v>3</v>
      </c>
      <c r="Z14" s="11" t="s">
        <v>46</v>
      </c>
      <c r="AA14" s="11">
        <v>0.5</v>
      </c>
      <c r="AB14" s="11">
        <v>0</v>
      </c>
      <c r="AC14" s="145">
        <f t="shared" si="6"/>
        <v>0</v>
      </c>
      <c r="AD14" s="3">
        <v>5</v>
      </c>
      <c r="AE14" s="3" t="s">
        <v>46</v>
      </c>
      <c r="AF14" s="3">
        <v>1</v>
      </c>
      <c r="AG14" s="11">
        <v>0</v>
      </c>
      <c r="AH14" s="145">
        <f t="shared" si="7"/>
        <v>0</v>
      </c>
      <c r="AI14" s="35">
        <f>LARGE(CHOOSE({1,2,3,4,5}, N14,S14,X14,AC14,AH14),1)+LARGE(CHOOSE({1,2,3,4,5}, N14,S14,X14,AC14,AH14),2)+I14</f>
        <v>34</v>
      </c>
    </row>
  </sheetData>
  <autoFilter ref="A3:AI12">
    <sortState ref="A5:AI14">
      <sortCondition descending="1" ref="AI3:AI12"/>
    </sortState>
  </autoFilter>
  <sortState ref="A4:A21">
    <sortCondition ref="A4"/>
  </sortState>
  <mergeCells count="12">
    <mergeCell ref="AI2:AI3"/>
    <mergeCell ref="A1:X1"/>
    <mergeCell ref="E2:I2"/>
    <mergeCell ref="O2:S2"/>
    <mergeCell ref="D2:D3"/>
    <mergeCell ref="C2:C3"/>
    <mergeCell ref="B2:B3"/>
    <mergeCell ref="A2:A3"/>
    <mergeCell ref="J2:N2"/>
    <mergeCell ref="T2:X2"/>
    <mergeCell ref="AD2:AH2"/>
    <mergeCell ref="Y2:AC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35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6"/>
  <sheetViews>
    <sheetView view="pageBreakPreview" zoomScale="70" zoomScaleNormal="85" zoomScaleSheetLayoutView="70" zoomScalePageLayoutView="55" workbookViewId="0">
      <selection activeCell="O13" sqref="O13"/>
    </sheetView>
  </sheetViews>
  <sheetFormatPr defaultRowHeight="15"/>
  <cols>
    <col min="1" max="1" width="6" style="13" customWidth="1"/>
    <col min="2" max="2" width="23.42578125" style="8" customWidth="1"/>
    <col min="3" max="4" width="12.42578125" style="13" customWidth="1"/>
    <col min="5" max="7" width="12.140625" style="13" customWidth="1"/>
    <col min="8" max="8" width="9.5703125" style="13" customWidth="1"/>
    <col min="9" max="19" width="10.140625" style="13" customWidth="1"/>
    <col min="20" max="24" width="8.42578125" style="13" customWidth="1"/>
    <col min="25" max="25" width="9.140625" style="13"/>
    <col min="26" max="16384" width="9.140625" style="8"/>
  </cols>
  <sheetData>
    <row r="1" spans="1:33" ht="21">
      <c r="A1" s="201" t="s">
        <v>27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84"/>
      <c r="U1" s="84"/>
      <c r="V1" s="84"/>
      <c r="W1" s="84"/>
      <c r="X1" s="84"/>
      <c r="Y1" s="36"/>
      <c r="Z1" s="7"/>
      <c r="AA1" s="7"/>
      <c r="AB1" s="7"/>
      <c r="AC1" s="7"/>
      <c r="AD1" s="7"/>
      <c r="AE1" s="7"/>
      <c r="AF1" s="7"/>
      <c r="AG1" s="7"/>
    </row>
    <row r="2" spans="1:33" s="14" customFormat="1" ht="141.75" customHeight="1">
      <c r="A2" s="202" t="s">
        <v>1</v>
      </c>
      <c r="B2" s="203" t="s">
        <v>2</v>
      </c>
      <c r="C2" s="202" t="s">
        <v>7</v>
      </c>
      <c r="D2" s="202" t="s">
        <v>78</v>
      </c>
      <c r="E2" s="213" t="s">
        <v>320</v>
      </c>
      <c r="F2" s="213"/>
      <c r="G2" s="213"/>
      <c r="H2" s="213"/>
      <c r="I2" s="213"/>
      <c r="J2" s="213" t="s">
        <v>329</v>
      </c>
      <c r="K2" s="213"/>
      <c r="L2" s="213"/>
      <c r="M2" s="213"/>
      <c r="N2" s="213"/>
      <c r="O2" s="213" t="s">
        <v>322</v>
      </c>
      <c r="P2" s="213"/>
      <c r="Q2" s="213"/>
      <c r="R2" s="213"/>
      <c r="S2" s="213"/>
      <c r="T2" s="235" t="s">
        <v>200</v>
      </c>
      <c r="U2" s="235"/>
      <c r="V2" s="235"/>
      <c r="W2" s="235"/>
      <c r="X2" s="235"/>
      <c r="Y2" s="199" t="s">
        <v>336</v>
      </c>
      <c r="Z2" s="52"/>
      <c r="AA2" s="52"/>
      <c r="AB2" s="52"/>
      <c r="AC2" s="52"/>
      <c r="AD2" s="52"/>
      <c r="AE2" s="52"/>
      <c r="AF2" s="52"/>
      <c r="AG2" s="52"/>
    </row>
    <row r="3" spans="1:33" ht="108" customHeight="1">
      <c r="A3" s="202"/>
      <c r="B3" s="203"/>
      <c r="C3" s="202"/>
      <c r="D3" s="202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200"/>
    </row>
    <row r="4" spans="1:33" ht="28.5" customHeight="1">
      <c r="A4" s="10">
        <v>1</v>
      </c>
      <c r="B4" s="9" t="s">
        <v>24</v>
      </c>
      <c r="C4" s="3" t="s">
        <v>21</v>
      </c>
      <c r="D4" s="3" t="s">
        <v>82</v>
      </c>
      <c r="E4" s="10">
        <v>2</v>
      </c>
      <c r="F4" s="75">
        <v>1</v>
      </c>
      <c r="G4" s="10">
        <v>1</v>
      </c>
      <c r="H4" s="11">
        <f>200*(E4+1-F4)*G4/E4</f>
        <v>200</v>
      </c>
      <c r="I4" s="2">
        <f>ROUNDUP(H4,0)</f>
        <v>200</v>
      </c>
      <c r="J4" s="11">
        <v>2</v>
      </c>
      <c r="K4" s="11">
        <v>1</v>
      </c>
      <c r="L4" s="11">
        <v>0.25</v>
      </c>
      <c r="M4" s="11">
        <f>200*(J4+1-K4)*L4/J4</f>
        <v>50</v>
      </c>
      <c r="N4" s="2">
        <f>ROUNDUP(M4,0)</f>
        <v>50</v>
      </c>
      <c r="O4" s="11">
        <v>2</v>
      </c>
      <c r="P4" s="11">
        <v>1</v>
      </c>
      <c r="Q4" s="11">
        <v>0.25</v>
      </c>
      <c r="R4" s="11">
        <f>200*(O4+1-P4)*Q4/O4</f>
        <v>50</v>
      </c>
      <c r="S4" s="2">
        <f>ROUNDUP(R4,0)</f>
        <v>50</v>
      </c>
      <c r="T4" s="11">
        <v>1</v>
      </c>
      <c r="U4" s="3">
        <v>1</v>
      </c>
      <c r="V4" s="11">
        <v>0.5</v>
      </c>
      <c r="W4" s="11">
        <f>200*(T4+1-U4)*V4/T4</f>
        <v>100</v>
      </c>
      <c r="X4" s="2">
        <f>ROUNDUP(W4,0)</f>
        <v>100</v>
      </c>
      <c r="Y4" s="35">
        <f>LARGE(CHOOSE({1,2,3}, N4,S4,X4),1)+LARGE(CHOOSE({1,2,3}, N4,S4,X4),2)+I4</f>
        <v>350</v>
      </c>
    </row>
    <row r="5" spans="1:33" ht="28.5" customHeight="1">
      <c r="A5" s="10">
        <v>2</v>
      </c>
      <c r="B5" s="21" t="s">
        <v>109</v>
      </c>
      <c r="C5" s="3" t="s">
        <v>111</v>
      </c>
      <c r="D5" s="3" t="s">
        <v>110</v>
      </c>
      <c r="E5" s="3">
        <v>2</v>
      </c>
      <c r="F5" s="3">
        <v>1</v>
      </c>
      <c r="G5" s="3">
        <v>1</v>
      </c>
      <c r="H5" s="11">
        <f>200*(E5+1-F5)*G5/E5</f>
        <v>200</v>
      </c>
      <c r="I5" s="2">
        <f>ROUNDUP(H5,0)</f>
        <v>200</v>
      </c>
      <c r="J5" s="23">
        <v>2</v>
      </c>
      <c r="K5" s="23" t="s">
        <v>46</v>
      </c>
      <c r="L5" s="11">
        <v>0.25</v>
      </c>
      <c r="M5" s="11">
        <v>0</v>
      </c>
      <c r="N5" s="2">
        <f>ROUNDUP(M5,0)</f>
        <v>0</v>
      </c>
      <c r="O5" s="11">
        <v>2</v>
      </c>
      <c r="P5" s="11" t="s">
        <v>46</v>
      </c>
      <c r="Q5" s="11">
        <v>0.25</v>
      </c>
      <c r="R5" s="11">
        <v>0</v>
      </c>
      <c r="S5" s="2">
        <f>ROUNDUP(R5,0)</f>
        <v>0</v>
      </c>
      <c r="T5" s="11">
        <v>1</v>
      </c>
      <c r="U5" s="11" t="s">
        <v>46</v>
      </c>
      <c r="V5" s="11">
        <v>0.5</v>
      </c>
      <c r="W5" s="11">
        <v>0</v>
      </c>
      <c r="X5" s="2">
        <f>ROUNDUP(W5,0)</f>
        <v>0</v>
      </c>
      <c r="Y5" s="35">
        <f>LARGE(CHOOSE({1,2,3}, N5,S5,X5),1)+LARGE(CHOOSE({1,2,3}, N5,S5,X5),2)+I5</f>
        <v>200</v>
      </c>
      <c r="Z5" s="16"/>
      <c r="AA5" s="16"/>
      <c r="AB5" s="16"/>
      <c r="AC5" s="16"/>
      <c r="AD5" s="16"/>
      <c r="AE5" s="16"/>
      <c r="AF5" s="16"/>
      <c r="AG5" s="16"/>
    </row>
    <row r="6" spans="1:33" s="16" customFormat="1" ht="28.5" customHeight="1">
      <c r="A6" s="10">
        <v>3</v>
      </c>
      <c r="B6" s="9" t="s">
        <v>193</v>
      </c>
      <c r="C6" s="10" t="s">
        <v>194</v>
      </c>
      <c r="D6" s="75" t="s">
        <v>85</v>
      </c>
      <c r="E6" s="10">
        <v>2</v>
      </c>
      <c r="F6" s="10" t="s">
        <v>46</v>
      </c>
      <c r="G6" s="10">
        <v>1</v>
      </c>
      <c r="H6" s="11">
        <v>0</v>
      </c>
      <c r="I6" s="2">
        <f>ROUNDUP(H6,0)</f>
        <v>0</v>
      </c>
      <c r="J6" s="11">
        <v>2</v>
      </c>
      <c r="K6" s="11">
        <v>2</v>
      </c>
      <c r="L6" s="11">
        <v>0.25</v>
      </c>
      <c r="M6" s="11">
        <f>200*(J6+1-K6)*L6/J6</f>
        <v>25</v>
      </c>
      <c r="N6" s="2">
        <f>ROUNDUP(M6,0)</f>
        <v>25</v>
      </c>
      <c r="O6" s="10">
        <v>2</v>
      </c>
      <c r="P6" s="10">
        <v>2</v>
      </c>
      <c r="Q6" s="11">
        <v>0.25</v>
      </c>
      <c r="R6" s="11">
        <f>200*(O6+1-P6)*Q6/O6</f>
        <v>25</v>
      </c>
      <c r="S6" s="2">
        <f>ROUNDUP(R6,0)</f>
        <v>25</v>
      </c>
      <c r="T6" s="11">
        <v>1</v>
      </c>
      <c r="U6" s="11" t="s">
        <v>46</v>
      </c>
      <c r="V6" s="11">
        <v>0.5</v>
      </c>
      <c r="W6" s="11">
        <v>0</v>
      </c>
      <c r="X6" s="2">
        <f>ROUNDUP(W6,0)</f>
        <v>0</v>
      </c>
      <c r="Y6" s="35">
        <f>LARGE(CHOOSE({1,2,3}, N6,S6,X6),1)+LARGE(CHOOSE({1,2,3}, N6,S6,X6),2)+I6</f>
        <v>50</v>
      </c>
      <c r="Z6" s="8"/>
      <c r="AA6" s="8"/>
      <c r="AB6" s="8"/>
      <c r="AC6" s="8"/>
      <c r="AD6" s="8"/>
      <c r="AE6" s="8"/>
      <c r="AF6" s="8"/>
      <c r="AG6" s="8"/>
    </row>
    <row r="7" spans="1:33" s="14" customFormat="1" ht="34.5" customHeight="1">
      <c r="A7" s="3">
        <v>4</v>
      </c>
      <c r="B7" s="21" t="s">
        <v>235</v>
      </c>
      <c r="C7" s="3" t="s">
        <v>237</v>
      </c>
      <c r="D7" s="3" t="s">
        <v>236</v>
      </c>
      <c r="E7" s="3">
        <v>2</v>
      </c>
      <c r="F7" s="3" t="s">
        <v>245</v>
      </c>
      <c r="G7" s="3">
        <v>1</v>
      </c>
      <c r="H7" s="11">
        <v>0</v>
      </c>
      <c r="I7" s="2">
        <f>ROUNDUP(H7,0)</f>
        <v>0</v>
      </c>
      <c r="J7" s="23">
        <v>2</v>
      </c>
      <c r="K7" s="23" t="s">
        <v>46</v>
      </c>
      <c r="L7" s="11">
        <v>0.25</v>
      </c>
      <c r="M7" s="11">
        <v>0</v>
      </c>
      <c r="N7" s="2">
        <f>ROUNDUP(M7,0)</f>
        <v>0</v>
      </c>
      <c r="O7" s="11">
        <v>2</v>
      </c>
      <c r="P7" s="11" t="s">
        <v>46</v>
      </c>
      <c r="Q7" s="11">
        <v>0.25</v>
      </c>
      <c r="R7" s="11">
        <v>0</v>
      </c>
      <c r="S7" s="2">
        <f>ROUNDUP(R7,0)</f>
        <v>0</v>
      </c>
      <c r="T7" s="11">
        <v>1</v>
      </c>
      <c r="U7" s="11" t="s">
        <v>46</v>
      </c>
      <c r="V7" s="11">
        <v>0.5</v>
      </c>
      <c r="W7" s="11">
        <v>0</v>
      </c>
      <c r="X7" s="2">
        <f>ROUNDUP(W7,0)</f>
        <v>0</v>
      </c>
      <c r="Y7" s="35">
        <f>LARGE(CHOOSE({1,2,3}, N7,S7,X7),1)+LARGE(CHOOSE({1,2,3}, N7,S7,X7),2)+I7</f>
        <v>0</v>
      </c>
    </row>
    <row r="15" spans="1:33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33"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3:24"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3:24"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3:24"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3:24"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3:24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3:24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3:24"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3:24"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3:24"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3:24"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3:24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3:24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3:24"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3:24"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3:24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3:24"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3:24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3:24"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3:24"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3:24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</sheetData>
  <autoFilter ref="A3:Y3">
    <sortState ref="A5:AI7">
      <sortCondition descending="1" ref="Y3"/>
    </sortState>
  </autoFilter>
  <sortState ref="A4:AR6">
    <sortCondition descending="1" ref="Y4:Y6"/>
  </sortState>
  <mergeCells count="10">
    <mergeCell ref="Y2:Y3"/>
    <mergeCell ref="A1:S1"/>
    <mergeCell ref="E2:I2"/>
    <mergeCell ref="O2:S2"/>
    <mergeCell ref="D2:D3"/>
    <mergeCell ref="C2:C3"/>
    <mergeCell ref="B2:B3"/>
    <mergeCell ref="A2:A3"/>
    <mergeCell ref="J2:N2"/>
    <mergeCell ref="T2:X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2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34"/>
  <sheetViews>
    <sheetView view="pageBreakPreview" zoomScale="70" zoomScaleNormal="100" zoomScaleSheetLayoutView="70" zoomScalePageLayoutView="70" workbookViewId="0">
      <pane xSplit="22" ySplit="3" topLeftCell="W4" activePane="bottomRight" state="frozen"/>
      <selection pane="topRight" activeCell="L1" sqref="L1"/>
      <selection pane="bottomLeft" activeCell="A4" sqref="A4"/>
      <selection pane="bottomRight" activeCell="Z2" sqref="Z2:Z3"/>
    </sheetView>
  </sheetViews>
  <sheetFormatPr defaultRowHeight="14.25"/>
  <cols>
    <col min="1" max="1" width="8.28515625" style="69" customWidth="1"/>
    <col min="2" max="2" width="27" style="70" customWidth="1"/>
    <col min="3" max="3" width="30.42578125" style="70" customWidth="1"/>
    <col min="4" max="4" width="22.85546875" style="70" customWidth="1"/>
    <col min="5" max="5" width="15.42578125" style="69" customWidth="1"/>
    <col min="6" max="6" width="10" style="73" customWidth="1"/>
    <col min="7" max="7" width="10.28515625" style="73" customWidth="1"/>
    <col min="8" max="8" width="9.28515625" style="73" customWidth="1"/>
    <col min="9" max="9" width="13.28515625" style="73" customWidth="1"/>
    <col min="10" max="21" width="9.5703125" style="73" customWidth="1"/>
    <col min="22" max="22" width="10.140625" style="73" customWidth="1"/>
    <col min="23" max="23" width="10.85546875" style="73" customWidth="1"/>
    <col min="24" max="24" width="14" style="73" customWidth="1"/>
    <col min="25" max="25" width="8.85546875" style="73" customWidth="1"/>
    <col min="26" max="26" width="14.7109375" style="69" customWidth="1"/>
    <col min="27" max="27" width="35" style="69" customWidth="1"/>
    <col min="28" max="16384" width="9.140625" style="69"/>
  </cols>
  <sheetData>
    <row r="1" spans="1:27" ht="20.25">
      <c r="A1" s="191" t="s">
        <v>165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68"/>
    </row>
    <row r="2" spans="1:27" ht="165" customHeight="1">
      <c r="A2" s="193" t="s">
        <v>1</v>
      </c>
      <c r="B2" s="206" t="s">
        <v>2</v>
      </c>
      <c r="C2" s="207"/>
      <c r="D2" s="127"/>
      <c r="E2" s="193" t="s">
        <v>7</v>
      </c>
      <c r="F2" s="171" t="s">
        <v>320</v>
      </c>
      <c r="G2" s="171"/>
      <c r="H2" s="171"/>
      <c r="I2" s="171"/>
      <c r="J2" s="171"/>
      <c r="K2" s="210" t="s">
        <v>324</v>
      </c>
      <c r="L2" s="211"/>
      <c r="M2" s="211"/>
      <c r="N2" s="211"/>
      <c r="O2" s="212"/>
      <c r="P2" s="210" t="s">
        <v>322</v>
      </c>
      <c r="Q2" s="211"/>
      <c r="R2" s="211"/>
      <c r="S2" s="211"/>
      <c r="T2" s="212"/>
      <c r="U2" s="210" t="s">
        <v>323</v>
      </c>
      <c r="V2" s="211"/>
      <c r="W2" s="211"/>
      <c r="X2" s="211"/>
      <c r="Y2" s="212"/>
      <c r="Z2" s="204" t="s">
        <v>337</v>
      </c>
    </row>
    <row r="3" spans="1:27" ht="90" customHeight="1">
      <c r="A3" s="194"/>
      <c r="B3" s="208"/>
      <c r="C3" s="209"/>
      <c r="D3" s="128" t="s">
        <v>78</v>
      </c>
      <c r="E3" s="194"/>
      <c r="F3" s="42" t="s">
        <v>126</v>
      </c>
      <c r="G3" s="42" t="s">
        <v>127</v>
      </c>
      <c r="H3" s="42" t="s">
        <v>128</v>
      </c>
      <c r="I3" s="43" t="s">
        <v>108</v>
      </c>
      <c r="J3" s="74" t="s">
        <v>133</v>
      </c>
      <c r="K3" s="42" t="s">
        <v>126</v>
      </c>
      <c r="L3" s="42" t="s">
        <v>127</v>
      </c>
      <c r="M3" s="42" t="s">
        <v>128</v>
      </c>
      <c r="N3" s="43" t="s">
        <v>108</v>
      </c>
      <c r="O3" s="74" t="s">
        <v>166</v>
      </c>
      <c r="P3" s="42" t="s">
        <v>126</v>
      </c>
      <c r="Q3" s="42" t="s">
        <v>127</v>
      </c>
      <c r="R3" s="42" t="s">
        <v>128</v>
      </c>
      <c r="S3" s="43" t="s">
        <v>108</v>
      </c>
      <c r="T3" s="74" t="s">
        <v>166</v>
      </c>
      <c r="U3" s="42" t="s">
        <v>126</v>
      </c>
      <c r="V3" s="42" t="s">
        <v>127</v>
      </c>
      <c r="W3" s="42" t="s">
        <v>128</v>
      </c>
      <c r="X3" s="43" t="s">
        <v>108</v>
      </c>
      <c r="Y3" s="74" t="s">
        <v>166</v>
      </c>
      <c r="Z3" s="205"/>
    </row>
    <row r="4" spans="1:27" s="126" customFormat="1" ht="30">
      <c r="A4" s="136">
        <v>1</v>
      </c>
      <c r="B4" s="137" t="s">
        <v>259</v>
      </c>
      <c r="C4" s="137" t="s">
        <v>168</v>
      </c>
      <c r="D4" s="137" t="s">
        <v>139</v>
      </c>
      <c r="E4" s="138" t="s">
        <v>260</v>
      </c>
      <c r="F4" s="139" t="s">
        <v>253</v>
      </c>
      <c r="G4" s="139" t="s">
        <v>129</v>
      </c>
      <c r="H4" s="124">
        <v>1</v>
      </c>
      <c r="I4" s="124">
        <v>184</v>
      </c>
      <c r="J4" s="140">
        <f t="shared" ref="J4:J12" si="0">ROUNDUP(I4,0)</f>
        <v>184</v>
      </c>
      <c r="K4" s="124">
        <v>9</v>
      </c>
      <c r="L4" s="139" t="s">
        <v>129</v>
      </c>
      <c r="M4" s="122">
        <v>0.25</v>
      </c>
      <c r="N4" s="124">
        <v>47.25</v>
      </c>
      <c r="O4" s="140">
        <f t="shared" ref="O4:O12" si="1">ROUNDUP(N4,0)</f>
        <v>48</v>
      </c>
      <c r="P4" s="124">
        <v>10</v>
      </c>
      <c r="Q4" s="139" t="s">
        <v>129</v>
      </c>
      <c r="R4" s="119">
        <v>0.25</v>
      </c>
      <c r="S4" s="124">
        <v>42.5</v>
      </c>
      <c r="T4" s="140">
        <f t="shared" ref="T4:T12" si="2">ROUNDUP(S4,0)</f>
        <v>43</v>
      </c>
      <c r="U4" s="122">
        <v>6</v>
      </c>
      <c r="V4" s="136">
        <v>1</v>
      </c>
      <c r="W4" s="122">
        <v>1</v>
      </c>
      <c r="X4" s="11">
        <f>200*(U4+1-V4)*W4/U4</f>
        <v>200</v>
      </c>
      <c r="Y4" s="121">
        <f t="shared" ref="Y4:Y12" si="3">ROUNDUP(X4,0)</f>
        <v>200</v>
      </c>
      <c r="Z4" s="10">
        <f>LARGE(CHOOSE({1,2,3},O4,T4,Y4),1)+LARGE(CHOOSE({1,2,3},O4,T4,Y4),2)+J4</f>
        <v>432</v>
      </c>
    </row>
    <row r="5" spans="1:27" s="141" customFormat="1" ht="30.75" customHeight="1">
      <c r="A5" s="68">
        <v>2</v>
      </c>
      <c r="B5" s="117" t="s">
        <v>169</v>
      </c>
      <c r="C5" s="117" t="s">
        <v>167</v>
      </c>
      <c r="D5" s="117" t="s">
        <v>139</v>
      </c>
      <c r="E5" s="118" t="s">
        <v>179</v>
      </c>
      <c r="F5" s="119">
        <v>6</v>
      </c>
      <c r="G5" s="120">
        <v>1</v>
      </c>
      <c r="H5" s="119">
        <v>1</v>
      </c>
      <c r="I5" s="11">
        <f>200*(F5+1-G5)*H5/F5</f>
        <v>200</v>
      </c>
      <c r="J5" s="121">
        <f t="shared" si="0"/>
        <v>200</v>
      </c>
      <c r="K5" s="122">
        <v>9</v>
      </c>
      <c r="L5" s="122">
        <v>3</v>
      </c>
      <c r="M5" s="122">
        <v>0.25</v>
      </c>
      <c r="N5" s="11">
        <f>200*(K5+1-L5)*M5/K5</f>
        <v>38.888888888888886</v>
      </c>
      <c r="O5" s="121">
        <f t="shared" si="1"/>
        <v>39</v>
      </c>
      <c r="P5" s="119">
        <v>10</v>
      </c>
      <c r="Q5" s="120">
        <v>1</v>
      </c>
      <c r="R5" s="119">
        <v>0.25</v>
      </c>
      <c r="S5" s="11">
        <f>200*(P5+1-Q5)*R5/P5</f>
        <v>50</v>
      </c>
      <c r="T5" s="121">
        <f t="shared" si="2"/>
        <v>50</v>
      </c>
      <c r="U5" s="122">
        <v>6</v>
      </c>
      <c r="V5" s="122">
        <v>2</v>
      </c>
      <c r="W5" s="122">
        <v>1</v>
      </c>
      <c r="X5" s="11">
        <f>200*(U5+1-V5)*W5/U5</f>
        <v>166.66666666666666</v>
      </c>
      <c r="Y5" s="121">
        <f t="shared" si="3"/>
        <v>167</v>
      </c>
      <c r="Z5" s="10">
        <f>LARGE(CHOOSE({1,2,3},O5,T5,Y5),1)+LARGE(CHOOSE({1,2,3},O5,T5,Y5),2)+J5</f>
        <v>417</v>
      </c>
    </row>
    <row r="6" spans="1:27" ht="30.75" customHeight="1">
      <c r="A6" s="68">
        <v>3</v>
      </c>
      <c r="B6" s="117" t="s">
        <v>258</v>
      </c>
      <c r="C6" s="117" t="s">
        <v>265</v>
      </c>
      <c r="D6" s="137" t="s">
        <v>266</v>
      </c>
      <c r="E6" s="138" t="s">
        <v>267</v>
      </c>
      <c r="F6" s="124">
        <v>6</v>
      </c>
      <c r="G6" s="139" t="s">
        <v>129</v>
      </c>
      <c r="H6" s="124">
        <v>1</v>
      </c>
      <c r="I6" s="124">
        <v>184</v>
      </c>
      <c r="J6" s="140">
        <f t="shared" si="0"/>
        <v>184</v>
      </c>
      <c r="K6" s="124">
        <v>9</v>
      </c>
      <c r="L6" s="139" t="s">
        <v>129</v>
      </c>
      <c r="M6" s="122">
        <v>0.25</v>
      </c>
      <c r="N6" s="124">
        <v>47.25</v>
      </c>
      <c r="O6" s="140">
        <f t="shared" si="1"/>
        <v>48</v>
      </c>
      <c r="P6" s="124">
        <v>10</v>
      </c>
      <c r="Q6" s="139" t="s">
        <v>129</v>
      </c>
      <c r="R6" s="119">
        <v>0.25</v>
      </c>
      <c r="S6" s="124">
        <v>42.5</v>
      </c>
      <c r="T6" s="140">
        <f t="shared" si="2"/>
        <v>43</v>
      </c>
      <c r="U6" s="122">
        <v>6</v>
      </c>
      <c r="V6" s="122">
        <v>3</v>
      </c>
      <c r="W6" s="122">
        <v>1</v>
      </c>
      <c r="X6" s="11">
        <f>200*(U6+1-V6)*W6/U6</f>
        <v>133.33333333333334</v>
      </c>
      <c r="Y6" s="121">
        <f t="shared" si="3"/>
        <v>134</v>
      </c>
      <c r="Z6" s="10">
        <f>LARGE(CHOOSE({1,2,3},O6,T6,Y6),1)+LARGE(CHOOSE({1,2,3},O6,T6,Y6),2)+J6</f>
        <v>366</v>
      </c>
    </row>
    <row r="7" spans="1:27" s="157" customFormat="1" ht="30" hidden="1">
      <c r="A7" s="151">
        <v>4</v>
      </c>
      <c r="B7" s="152" t="s">
        <v>173</v>
      </c>
      <c r="C7" s="152" t="s">
        <v>180</v>
      </c>
      <c r="D7" s="152" t="s">
        <v>249</v>
      </c>
      <c r="E7" s="153" t="s">
        <v>181</v>
      </c>
      <c r="F7" s="154">
        <v>6</v>
      </c>
      <c r="G7" s="155">
        <v>3</v>
      </c>
      <c r="H7" s="154">
        <v>1</v>
      </c>
      <c r="I7" s="148">
        <f>200*(F7+1-G7)*H7/F7</f>
        <v>133.33333333333334</v>
      </c>
      <c r="J7" s="154">
        <f t="shared" si="0"/>
        <v>134</v>
      </c>
      <c r="K7" s="156">
        <v>9</v>
      </c>
      <c r="L7" s="156">
        <v>4</v>
      </c>
      <c r="M7" s="156">
        <v>0.25</v>
      </c>
      <c r="N7" s="148">
        <f>200*(K7+1-L7)*M7/K7</f>
        <v>33.333333333333336</v>
      </c>
      <c r="O7" s="154">
        <f t="shared" si="1"/>
        <v>34</v>
      </c>
      <c r="P7" s="154">
        <v>10</v>
      </c>
      <c r="Q7" s="148">
        <v>4</v>
      </c>
      <c r="R7" s="154">
        <v>0.25</v>
      </c>
      <c r="S7" s="148">
        <f>200*(P7+1-Q7)*R7/P7</f>
        <v>35</v>
      </c>
      <c r="T7" s="154">
        <f t="shared" si="2"/>
        <v>35</v>
      </c>
      <c r="U7" s="156">
        <v>6</v>
      </c>
      <c r="V7" s="151" t="s">
        <v>46</v>
      </c>
      <c r="W7" s="156">
        <v>1</v>
      </c>
      <c r="X7" s="148">
        <v>0</v>
      </c>
      <c r="Y7" s="154">
        <f t="shared" si="3"/>
        <v>0</v>
      </c>
      <c r="Z7" s="10">
        <f>LARGE(CHOOSE({1,2,3},O7,T7,Y7),1)+LARGE(CHOOSE({1,2,3},O7,T7,Y7),2)+J7</f>
        <v>203</v>
      </c>
      <c r="AA7" s="157" t="s">
        <v>316</v>
      </c>
    </row>
    <row r="8" spans="1:27" s="72" customFormat="1" ht="30.75" customHeight="1">
      <c r="A8" s="68">
        <v>4</v>
      </c>
      <c r="B8" s="149" t="s">
        <v>191</v>
      </c>
      <c r="C8" s="149" t="s">
        <v>312</v>
      </c>
      <c r="D8" s="149" t="s">
        <v>250</v>
      </c>
      <c r="E8" s="119" t="s">
        <v>315</v>
      </c>
      <c r="F8" s="125">
        <v>6</v>
      </c>
      <c r="G8" s="150" t="s">
        <v>129</v>
      </c>
      <c r="H8" s="125">
        <v>1</v>
      </c>
      <c r="I8" s="125">
        <v>50</v>
      </c>
      <c r="J8" s="121">
        <f t="shared" si="0"/>
        <v>50</v>
      </c>
      <c r="K8" s="125">
        <v>9</v>
      </c>
      <c r="L8" s="150" t="s">
        <v>129</v>
      </c>
      <c r="M8" s="125">
        <v>0.25</v>
      </c>
      <c r="N8" s="125">
        <v>15</v>
      </c>
      <c r="O8" s="121">
        <f t="shared" si="1"/>
        <v>15</v>
      </c>
      <c r="P8" s="125">
        <v>10</v>
      </c>
      <c r="Q8" s="150" t="s">
        <v>129</v>
      </c>
      <c r="R8" s="125">
        <v>0.25</v>
      </c>
      <c r="S8" s="125">
        <v>11</v>
      </c>
      <c r="T8" s="121">
        <f t="shared" si="2"/>
        <v>11</v>
      </c>
      <c r="U8" s="125">
        <v>6</v>
      </c>
      <c r="V8" s="125">
        <v>4</v>
      </c>
      <c r="W8" s="125">
        <v>1</v>
      </c>
      <c r="X8" s="11">
        <f>200*(U8+1-V8)*W8/U8</f>
        <v>100</v>
      </c>
      <c r="Y8" s="121">
        <f t="shared" si="3"/>
        <v>100</v>
      </c>
      <c r="Z8" s="10">
        <f>LARGE(CHOOSE({1,2,3},O8,T8,Y8),1)+LARGE(CHOOSE({1,2,3},O8,T8,Y8),2)+J8</f>
        <v>165</v>
      </c>
    </row>
    <row r="9" spans="1:27" s="126" customFormat="1" ht="30" hidden="1">
      <c r="A9" s="151">
        <v>6</v>
      </c>
      <c r="B9" s="152" t="s">
        <v>191</v>
      </c>
      <c r="C9" s="152" t="s">
        <v>174</v>
      </c>
      <c r="D9" s="152" t="s">
        <v>250</v>
      </c>
      <c r="E9" s="153" t="s">
        <v>238</v>
      </c>
      <c r="F9" s="154">
        <v>6</v>
      </c>
      <c r="G9" s="154">
        <v>4</v>
      </c>
      <c r="H9" s="154">
        <v>1</v>
      </c>
      <c r="I9" s="148">
        <f>200*(F9+1-G9)*H9/F9</f>
        <v>100</v>
      </c>
      <c r="J9" s="154">
        <f t="shared" si="0"/>
        <v>100</v>
      </c>
      <c r="K9" s="154">
        <v>9</v>
      </c>
      <c r="L9" s="158" t="s">
        <v>129</v>
      </c>
      <c r="M9" s="156">
        <v>0.25</v>
      </c>
      <c r="N9" s="154">
        <v>6</v>
      </c>
      <c r="O9" s="154">
        <f t="shared" si="1"/>
        <v>6</v>
      </c>
      <c r="P9" s="154">
        <v>10</v>
      </c>
      <c r="Q9" s="158" t="s">
        <v>129</v>
      </c>
      <c r="R9" s="154">
        <v>0.25</v>
      </c>
      <c r="S9" s="154">
        <v>5</v>
      </c>
      <c r="T9" s="154">
        <f t="shared" si="2"/>
        <v>5</v>
      </c>
      <c r="U9" s="156">
        <v>6</v>
      </c>
      <c r="V9" s="159" t="s">
        <v>46</v>
      </c>
      <c r="W9" s="156">
        <v>1</v>
      </c>
      <c r="X9" s="148">
        <v>0</v>
      </c>
      <c r="Y9" s="154">
        <f t="shared" si="3"/>
        <v>0</v>
      </c>
      <c r="Z9" s="10">
        <f>LARGE(CHOOSE({1,2,3},O9,T9,Y9),1)+LARGE(CHOOSE({1,2,3},O9,T9,Y9),2)+J9</f>
        <v>111</v>
      </c>
      <c r="AA9" s="126" t="s">
        <v>316</v>
      </c>
    </row>
    <row r="10" spans="1:27" ht="39" customHeight="1">
      <c r="A10" s="68">
        <v>5</v>
      </c>
      <c r="B10" s="149" t="s">
        <v>173</v>
      </c>
      <c r="C10" s="149" t="s">
        <v>313</v>
      </c>
      <c r="D10" s="149" t="s">
        <v>85</v>
      </c>
      <c r="E10" s="119" t="s">
        <v>314</v>
      </c>
      <c r="F10" s="125">
        <v>6</v>
      </c>
      <c r="G10" s="150" t="s">
        <v>129</v>
      </c>
      <c r="H10" s="125">
        <v>1</v>
      </c>
      <c r="I10" s="125">
        <v>67</v>
      </c>
      <c r="J10" s="121">
        <f t="shared" si="0"/>
        <v>67</v>
      </c>
      <c r="K10" s="125">
        <v>9</v>
      </c>
      <c r="L10" s="150" t="s">
        <v>129</v>
      </c>
      <c r="M10" s="125">
        <v>0.25</v>
      </c>
      <c r="N10" s="125">
        <v>17</v>
      </c>
      <c r="O10" s="121">
        <f t="shared" si="1"/>
        <v>17</v>
      </c>
      <c r="P10" s="125">
        <v>10</v>
      </c>
      <c r="Q10" s="150" t="s">
        <v>129</v>
      </c>
      <c r="R10" s="125">
        <v>0.25</v>
      </c>
      <c r="S10" s="125">
        <v>17.5</v>
      </c>
      <c r="T10" s="121">
        <f t="shared" si="2"/>
        <v>18</v>
      </c>
      <c r="U10" s="125">
        <v>6</v>
      </c>
      <c r="V10" s="125">
        <v>5</v>
      </c>
      <c r="W10" s="125">
        <v>1</v>
      </c>
      <c r="X10" s="11">
        <f>200*(U10+1-V10)*W10/U10</f>
        <v>66.666666666666671</v>
      </c>
      <c r="Y10" s="121">
        <f t="shared" si="3"/>
        <v>67</v>
      </c>
      <c r="Z10" s="10">
        <f>LARGE(CHOOSE({1,2,3},O10,T10,Y10),1)+LARGE(CHOOSE({1,2,3},O10,T10,Y10),2)+J10</f>
        <v>152</v>
      </c>
    </row>
    <row r="11" spans="1:27" ht="26.25" customHeight="1">
      <c r="A11" s="68">
        <v>6</v>
      </c>
      <c r="B11" s="123" t="s">
        <v>170</v>
      </c>
      <c r="C11" s="123" t="s">
        <v>171</v>
      </c>
      <c r="D11" s="123" t="s">
        <v>248</v>
      </c>
      <c r="E11" s="124" t="s">
        <v>172</v>
      </c>
      <c r="F11" s="119">
        <v>6</v>
      </c>
      <c r="G11" s="125">
        <v>5</v>
      </c>
      <c r="H11" s="119">
        <v>1</v>
      </c>
      <c r="I11" s="11">
        <f>200*(F11+1-G11)*H11/F11</f>
        <v>66.666666666666671</v>
      </c>
      <c r="J11" s="121">
        <f t="shared" si="0"/>
        <v>67</v>
      </c>
      <c r="K11" s="122">
        <v>9</v>
      </c>
      <c r="L11" s="122">
        <v>7</v>
      </c>
      <c r="M11" s="122">
        <v>0.25</v>
      </c>
      <c r="N11" s="11">
        <f>200*(K11+1-L11)*M11/K11</f>
        <v>16.666666666666668</v>
      </c>
      <c r="O11" s="121">
        <f t="shared" si="1"/>
        <v>17</v>
      </c>
      <c r="P11" s="119">
        <v>10</v>
      </c>
      <c r="Q11" s="11">
        <v>5</v>
      </c>
      <c r="R11" s="119">
        <v>0.25</v>
      </c>
      <c r="S11" s="11">
        <f>200*(P11+1-Q11)*R11/P11</f>
        <v>30</v>
      </c>
      <c r="T11" s="121">
        <f t="shared" si="2"/>
        <v>30</v>
      </c>
      <c r="U11" s="122">
        <v>6</v>
      </c>
      <c r="V11" s="122">
        <v>6</v>
      </c>
      <c r="W11" s="122">
        <v>1</v>
      </c>
      <c r="X11" s="11">
        <v>0</v>
      </c>
      <c r="Y11" s="121">
        <f t="shared" si="3"/>
        <v>0</v>
      </c>
      <c r="Z11" s="10">
        <f>LARGE(CHOOSE({1,2,3},O11,T11,Y11),1)+LARGE(CHOOSE({1,2,3},O11,T11,Y11),2)+J11</f>
        <v>114</v>
      </c>
    </row>
    <row r="12" spans="1:27" ht="26.25" customHeight="1">
      <c r="A12" s="68">
        <v>7</v>
      </c>
      <c r="B12" s="117" t="s">
        <v>175</v>
      </c>
      <c r="C12" s="117" t="s">
        <v>178</v>
      </c>
      <c r="D12" s="117" t="s">
        <v>251</v>
      </c>
      <c r="E12" s="118" t="s">
        <v>182</v>
      </c>
      <c r="F12" s="119">
        <v>6</v>
      </c>
      <c r="G12" s="120" t="s">
        <v>46</v>
      </c>
      <c r="H12" s="119">
        <v>1</v>
      </c>
      <c r="I12" s="11">
        <v>0</v>
      </c>
      <c r="J12" s="121">
        <f t="shared" si="0"/>
        <v>0</v>
      </c>
      <c r="K12" s="122">
        <v>9</v>
      </c>
      <c r="L12" s="122">
        <v>5</v>
      </c>
      <c r="M12" s="122">
        <v>0.25</v>
      </c>
      <c r="N12" s="11">
        <f>200*(K12+1-L12)*M12/K12</f>
        <v>27.777777777777779</v>
      </c>
      <c r="O12" s="121">
        <f t="shared" si="1"/>
        <v>28</v>
      </c>
      <c r="P12" s="119">
        <v>10</v>
      </c>
      <c r="Q12" s="120">
        <v>7</v>
      </c>
      <c r="R12" s="119">
        <v>0.25</v>
      </c>
      <c r="S12" s="11">
        <f>200*(P12+1-Q12)*R12/P12</f>
        <v>20</v>
      </c>
      <c r="T12" s="121">
        <f t="shared" si="2"/>
        <v>20</v>
      </c>
      <c r="U12" s="122">
        <v>6</v>
      </c>
      <c r="V12" s="142" t="s">
        <v>46</v>
      </c>
      <c r="W12" s="122">
        <v>1</v>
      </c>
      <c r="X12" s="11">
        <v>0</v>
      </c>
      <c r="Y12" s="121">
        <f t="shared" si="3"/>
        <v>0</v>
      </c>
      <c r="Z12" s="10">
        <f>LARGE(CHOOSE({1,2,3},O12,T12,Y12),1)+LARGE(CHOOSE({1,2,3},O12,T12,Y12),2)+J12</f>
        <v>48</v>
      </c>
    </row>
    <row r="13" spans="1:27"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</row>
    <row r="14" spans="1:27"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</row>
    <row r="15" spans="1:27"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</row>
    <row r="16" spans="1:27"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</row>
    <row r="17" spans="6:25"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</row>
    <row r="18" spans="6:25"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</row>
    <row r="19" spans="6:25"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</row>
    <row r="20" spans="6:25"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</row>
    <row r="21" spans="6:25"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</row>
    <row r="22" spans="6:25"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</row>
    <row r="23" spans="6:25"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</row>
    <row r="24" spans="6:25"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</row>
    <row r="25" spans="6:25"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</row>
    <row r="26" spans="6:25"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</row>
    <row r="27" spans="6:25"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</row>
    <row r="28" spans="6:25"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</row>
    <row r="29" spans="6:25"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</row>
    <row r="30" spans="6:25"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</row>
    <row r="31" spans="6:25"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</row>
    <row r="32" spans="6:25"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</row>
    <row r="33" spans="6:25"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</row>
    <row r="34" spans="6:25"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</row>
    <row r="35" spans="6:25"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</row>
    <row r="36" spans="6:25"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</row>
    <row r="37" spans="6:25"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</row>
    <row r="38" spans="6:25"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</row>
    <row r="39" spans="6:25"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</row>
    <row r="40" spans="6:25"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</row>
    <row r="41" spans="6:25"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</row>
    <row r="42" spans="6:25"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</row>
    <row r="43" spans="6:25"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</row>
    <row r="44" spans="6:25"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</row>
    <row r="45" spans="6:25"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</row>
    <row r="46" spans="6:25"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</row>
    <row r="47" spans="6:25"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</row>
    <row r="48" spans="6:25"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</row>
    <row r="49" spans="6:25"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</row>
    <row r="50" spans="6:25"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</row>
    <row r="51" spans="6:25"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</row>
    <row r="52" spans="6:25"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</row>
    <row r="53" spans="6:25"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</row>
    <row r="54" spans="6:25"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</row>
    <row r="55" spans="6:25"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</row>
    <row r="56" spans="6:25"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</row>
    <row r="57" spans="6:25"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</row>
    <row r="58" spans="6:25"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</row>
    <row r="59" spans="6:25"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</row>
    <row r="60" spans="6:25"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</row>
    <row r="61" spans="6:25"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</row>
    <row r="62" spans="6:25"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</row>
    <row r="63" spans="6:25"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</row>
    <row r="64" spans="6:25"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</row>
    <row r="65" spans="6:25"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</row>
    <row r="66" spans="6:25"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</row>
    <row r="67" spans="6:25"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</row>
    <row r="68" spans="6:25"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</row>
    <row r="69" spans="6:25"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</row>
    <row r="70" spans="6:25"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</row>
    <row r="71" spans="6:25"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</row>
    <row r="72" spans="6:25"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</row>
    <row r="73" spans="6:25"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</row>
    <row r="74" spans="6:25"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</row>
    <row r="75" spans="6:25"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</row>
    <row r="76" spans="6:25"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</row>
    <row r="77" spans="6:25"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</row>
    <row r="78" spans="6:25"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</row>
    <row r="79" spans="6:25"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</row>
    <row r="80" spans="6:25"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</row>
    <row r="81" spans="6:25"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</row>
    <row r="82" spans="6:25"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</row>
    <row r="83" spans="6:25"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</row>
    <row r="84" spans="6:25"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</row>
    <row r="85" spans="6:25"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</row>
    <row r="86" spans="6:25"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</row>
    <row r="87" spans="6:25"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</row>
    <row r="88" spans="6:25"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</row>
    <row r="89" spans="6:25"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</row>
    <row r="90" spans="6:25"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</row>
    <row r="91" spans="6:25"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</row>
    <row r="92" spans="6:25"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</row>
    <row r="93" spans="6:25"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</row>
    <row r="94" spans="6:25"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</row>
    <row r="95" spans="6:25"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</row>
    <row r="96" spans="6:25"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</row>
    <row r="97" spans="6:25"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</row>
    <row r="98" spans="6:25"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</row>
    <row r="99" spans="6:25"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</row>
    <row r="100" spans="6:25"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</row>
    <row r="101" spans="6:25"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</row>
    <row r="102" spans="6:25"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</row>
    <row r="103" spans="6:25"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</row>
    <row r="104" spans="6:25"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</row>
    <row r="105" spans="6:25"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</row>
    <row r="106" spans="6:25"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</row>
    <row r="107" spans="6:25"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</row>
    <row r="108" spans="6:25"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</row>
    <row r="109" spans="6:25"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</row>
    <row r="110" spans="6:25"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</row>
    <row r="111" spans="6:25"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</row>
    <row r="112" spans="6:25"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</row>
    <row r="113" spans="6:25"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</row>
    <row r="114" spans="6:25"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</row>
    <row r="115" spans="6:25"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</row>
    <row r="116" spans="6:25"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</row>
    <row r="117" spans="6:25"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</row>
    <row r="118" spans="6:25"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</row>
    <row r="119" spans="6:25"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</row>
    <row r="120" spans="6:25"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</row>
    <row r="121" spans="6:25"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</row>
    <row r="122" spans="6:25"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</row>
    <row r="123" spans="6:25"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</row>
    <row r="124" spans="6:25"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</row>
    <row r="125" spans="6:25"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</row>
    <row r="126" spans="6:25"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</row>
    <row r="127" spans="6:25"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</row>
    <row r="128" spans="6:25"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</row>
    <row r="129" spans="6:25"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</row>
    <row r="130" spans="6:25"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</row>
    <row r="131" spans="6:25"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</row>
    <row r="132" spans="6:25"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</row>
    <row r="133" spans="6:25"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</row>
    <row r="134" spans="6:25"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</row>
  </sheetData>
  <autoFilter ref="A3:Z9">
    <filterColumn colId="1" showButton="0"/>
    <sortState ref="A5:Z12">
      <sortCondition descending="1" ref="Z3:Z9"/>
    </sortState>
  </autoFilter>
  <sortState ref="A5:A31">
    <sortCondition ref="A5:A31"/>
  </sortState>
  <mergeCells count="9">
    <mergeCell ref="Z2:Z3"/>
    <mergeCell ref="A1:Y1"/>
    <mergeCell ref="A2:A3"/>
    <mergeCell ref="B2:C3"/>
    <mergeCell ref="E2:E3"/>
    <mergeCell ref="F2:J2"/>
    <mergeCell ref="P2:T2"/>
    <mergeCell ref="K2:O2"/>
    <mergeCell ref="U2:Y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"/>
  <sheetViews>
    <sheetView view="pageBreakPreview" zoomScale="85" zoomScaleNormal="100" zoomScaleSheetLayoutView="85" workbookViewId="0">
      <selection activeCell="L11" sqref="L11"/>
    </sheetView>
  </sheetViews>
  <sheetFormatPr defaultRowHeight="15"/>
  <cols>
    <col min="1" max="1" width="6.28515625" style="8" customWidth="1"/>
    <col min="2" max="2" width="21.7109375" style="8" bestFit="1" customWidth="1"/>
    <col min="3" max="3" width="12.7109375" style="8" customWidth="1"/>
    <col min="4" max="4" width="14.5703125" style="8" customWidth="1"/>
    <col min="5" max="7" width="12.85546875" style="24" customWidth="1"/>
    <col min="8" max="8" width="7.85546875" style="24" customWidth="1"/>
    <col min="9" max="14" width="10.140625" style="24" customWidth="1"/>
    <col min="15" max="18" width="8.85546875" style="24" customWidth="1"/>
    <col min="19" max="24" width="7.5703125" style="24" customWidth="1"/>
    <col min="25" max="29" width="8.85546875" style="24" customWidth="1"/>
    <col min="30" max="16384" width="9.140625" style="8"/>
  </cols>
  <sheetData>
    <row r="1" spans="1:30" ht="21">
      <c r="A1" s="201" t="s">
        <v>116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</row>
    <row r="2" spans="1:30" ht="81.75" customHeight="1">
      <c r="A2" s="203" t="s">
        <v>1</v>
      </c>
      <c r="B2" s="203" t="s">
        <v>2</v>
      </c>
      <c r="C2" s="203" t="s">
        <v>23</v>
      </c>
      <c r="D2" s="203" t="s">
        <v>92</v>
      </c>
      <c r="E2" s="236" t="s">
        <v>330</v>
      </c>
      <c r="F2" s="237"/>
      <c r="G2" s="237"/>
      <c r="H2" s="237"/>
      <c r="I2" s="238"/>
      <c r="J2" s="171" t="s">
        <v>324</v>
      </c>
      <c r="K2" s="171"/>
      <c r="L2" s="171"/>
      <c r="M2" s="171"/>
      <c r="N2" s="171"/>
      <c r="O2" s="171" t="s">
        <v>322</v>
      </c>
      <c r="P2" s="171"/>
      <c r="Q2" s="171"/>
      <c r="R2" s="171"/>
      <c r="S2" s="171"/>
      <c r="T2" s="171" t="s">
        <v>331</v>
      </c>
      <c r="U2" s="171"/>
      <c r="V2" s="171"/>
      <c r="W2" s="171"/>
      <c r="X2" s="171"/>
      <c r="Y2" s="171" t="s">
        <v>323</v>
      </c>
      <c r="Z2" s="171"/>
      <c r="AA2" s="171"/>
      <c r="AB2" s="171"/>
      <c r="AC2" s="171"/>
      <c r="AD2" s="183" t="s">
        <v>262</v>
      </c>
    </row>
    <row r="3" spans="1:30" s="14" customFormat="1" ht="75">
      <c r="A3" s="203"/>
      <c r="B3" s="203"/>
      <c r="C3" s="203"/>
      <c r="D3" s="203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183"/>
    </row>
    <row r="4" spans="1:30">
      <c r="A4" s="1">
        <v>1</v>
      </c>
      <c r="B4" s="18" t="s">
        <v>112</v>
      </c>
      <c r="C4" s="12" t="s">
        <v>22</v>
      </c>
      <c r="D4" s="12" t="s">
        <v>91</v>
      </c>
      <c r="E4" s="23">
        <v>1</v>
      </c>
      <c r="F4" s="23">
        <v>1</v>
      </c>
      <c r="G4" s="23">
        <v>0.25</v>
      </c>
      <c r="H4" s="2">
        <f>200*(E4+1-F4)*G4/E4</f>
        <v>50</v>
      </c>
      <c r="I4" s="23">
        <f>ROUNDUP(H4,0)</f>
        <v>50</v>
      </c>
      <c r="J4" s="23">
        <v>1</v>
      </c>
      <c r="K4" s="23">
        <v>1</v>
      </c>
      <c r="L4" s="23">
        <v>0.25</v>
      </c>
      <c r="M4" s="2">
        <f>200*(J4+1-K4)*L4/J4</f>
        <v>50</v>
      </c>
      <c r="N4" s="23">
        <f>ROUNDUP(M4,0)</f>
        <v>50</v>
      </c>
      <c r="O4" s="11">
        <v>2</v>
      </c>
      <c r="P4" s="11">
        <v>1</v>
      </c>
      <c r="Q4" s="11">
        <v>0.25</v>
      </c>
      <c r="R4" s="11">
        <f>200*(O4+1-P4)*Q4/O4</f>
        <v>50</v>
      </c>
      <c r="S4" s="40">
        <f>ROUNDUP(R4,0)</f>
        <v>50</v>
      </c>
      <c r="T4" s="23">
        <v>2</v>
      </c>
      <c r="U4" s="23">
        <v>1</v>
      </c>
      <c r="V4" s="23">
        <v>0.5</v>
      </c>
      <c r="W4" s="11">
        <f>200*(T4+1-U4)*V4/T4</f>
        <v>100</v>
      </c>
      <c r="X4" s="40">
        <f>ROUNDUP(W4,0)</f>
        <v>100</v>
      </c>
      <c r="Y4" s="23">
        <v>2</v>
      </c>
      <c r="Z4" s="23">
        <v>1</v>
      </c>
      <c r="AA4" s="23">
        <v>1</v>
      </c>
      <c r="AB4" s="11">
        <f>200*(Y4+1-Z4)*AA4/Y4</f>
        <v>200</v>
      </c>
      <c r="AC4" s="40">
        <f>ROUNDUP(AB4,0)</f>
        <v>200</v>
      </c>
      <c r="AD4" s="35">
        <f>LARGE(CHOOSE({1,2,3,4}, N4,S4,X4,AC4),1)+LARGE(CHOOSE({1,2,3,4}, N4,S4,X4,AC4),2)+I4</f>
        <v>350</v>
      </c>
    </row>
    <row r="5" spans="1:30">
      <c r="A5" s="22">
        <v>2</v>
      </c>
      <c r="B5" s="18" t="s">
        <v>24</v>
      </c>
      <c r="C5" s="18" t="s">
        <v>21</v>
      </c>
      <c r="D5" s="18" t="s">
        <v>82</v>
      </c>
      <c r="E5" s="11">
        <v>1</v>
      </c>
      <c r="F5" s="11" t="s">
        <v>46</v>
      </c>
      <c r="G5" s="11">
        <v>0.5</v>
      </c>
      <c r="H5" s="2">
        <v>0</v>
      </c>
      <c r="I5" s="23">
        <f>ROUNDUP(H5,0)</f>
        <v>0</v>
      </c>
      <c r="J5" s="23">
        <v>1</v>
      </c>
      <c r="K5" s="23" t="s">
        <v>46</v>
      </c>
      <c r="L5" s="23">
        <v>0.25</v>
      </c>
      <c r="M5" s="40">
        <v>0</v>
      </c>
      <c r="N5" s="23">
        <v>0</v>
      </c>
      <c r="O5" s="11">
        <v>2</v>
      </c>
      <c r="P5" s="11">
        <v>2</v>
      </c>
      <c r="Q5" s="11">
        <v>0.25</v>
      </c>
      <c r="R5" s="11">
        <f>200*(O5+1-P5)*Q5/O5</f>
        <v>25</v>
      </c>
      <c r="S5" s="40">
        <f>ROUNDUP(R5,0)</f>
        <v>25</v>
      </c>
      <c r="T5" s="23">
        <v>2</v>
      </c>
      <c r="U5" s="23">
        <v>2</v>
      </c>
      <c r="V5" s="23">
        <v>0.5</v>
      </c>
      <c r="W5" s="11">
        <f t="shared" ref="W5" si="0">200*(T5+1-U5)*V5/T5</f>
        <v>50</v>
      </c>
      <c r="X5" s="40">
        <f>ROUNDUP(W5,0)</f>
        <v>50</v>
      </c>
      <c r="Y5" s="23">
        <v>2</v>
      </c>
      <c r="Z5" s="23">
        <v>2</v>
      </c>
      <c r="AA5" s="23">
        <v>1</v>
      </c>
      <c r="AB5" s="11">
        <f>200*(Y5+1-Z5)*AA5/Y5</f>
        <v>100</v>
      </c>
      <c r="AC5" s="40">
        <f>ROUNDUP(AB5,0)</f>
        <v>100</v>
      </c>
      <c r="AD5" s="35">
        <f>LARGE(CHOOSE({1,2,3,4}, N5,S5,X5,AC5),1)+LARGE(CHOOSE({1,2,3,4}, N5,S5,X5,AC5),2)+I5</f>
        <v>150</v>
      </c>
    </row>
    <row r="6" spans="1:30">
      <c r="S6" s="49"/>
      <c r="T6" s="49"/>
      <c r="U6" s="49"/>
      <c r="V6" s="49"/>
      <c r="W6" s="49"/>
      <c r="X6" s="49"/>
      <c r="AB6" s="146"/>
    </row>
  </sheetData>
  <autoFilter ref="A3:AD6">
    <sortState ref="A5:AT6">
      <sortCondition descending="1" ref="AD3:AD6"/>
    </sortState>
  </autoFilter>
  <mergeCells count="11">
    <mergeCell ref="AD2:AD3"/>
    <mergeCell ref="A1:AD1"/>
    <mergeCell ref="O2:S2"/>
    <mergeCell ref="E2:I2"/>
    <mergeCell ref="D2:D3"/>
    <mergeCell ref="C2:C3"/>
    <mergeCell ref="B2:B3"/>
    <mergeCell ref="A2:A3"/>
    <mergeCell ref="J2:N2"/>
    <mergeCell ref="Y2:AC2"/>
    <mergeCell ref="T2:X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"/>
  <sheetViews>
    <sheetView view="pageBreakPreview" zoomScale="85" zoomScaleNormal="100" zoomScaleSheetLayoutView="85" workbookViewId="0">
      <selection activeCell="Q17" sqref="Q17"/>
    </sheetView>
  </sheetViews>
  <sheetFormatPr defaultColWidth="16.140625" defaultRowHeight="15"/>
  <cols>
    <col min="1" max="1" width="16.140625" style="15"/>
    <col min="2" max="2" width="16.140625" style="62"/>
    <col min="3" max="3" width="16.140625" style="15"/>
    <col min="4" max="7" width="6.5703125" style="15" customWidth="1"/>
    <col min="8" max="8" width="8" style="15" customWidth="1"/>
    <col min="9" max="9" width="6.5703125" style="15" customWidth="1"/>
    <col min="10" max="10" width="10.85546875" style="24" customWidth="1"/>
    <col min="11" max="11" width="9.42578125" style="24" customWidth="1"/>
    <col min="12" max="12" width="13.7109375" style="24" customWidth="1"/>
    <col min="13" max="13" width="10" style="24" customWidth="1"/>
    <col min="14" max="14" width="9.28515625" style="24" customWidth="1"/>
    <col min="15" max="16" width="9" style="24" customWidth="1"/>
    <col min="17" max="17" width="13" style="24" customWidth="1"/>
    <col min="18" max="18" width="9.85546875" style="24" customWidth="1"/>
    <col min="19" max="24" width="10.42578125" style="24" customWidth="1"/>
    <col min="25" max="25" width="7.42578125" style="24" customWidth="1"/>
    <col min="26" max="26" width="8.28515625" style="24" customWidth="1"/>
    <col min="27" max="27" width="13.5703125" style="24" customWidth="1"/>
    <col min="28" max="28" width="11.28515625" style="24" customWidth="1"/>
    <col min="29" max="29" width="11.5703125" style="24" customWidth="1"/>
    <col min="30" max="16384" width="16.140625" style="15"/>
  </cols>
  <sheetData>
    <row r="1" spans="1:30" ht="21">
      <c r="A1" s="214" t="s">
        <v>199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</row>
    <row r="2" spans="1:30" ht="120" customHeight="1">
      <c r="A2" s="215" t="s">
        <v>1</v>
      </c>
      <c r="B2" s="215" t="s">
        <v>2</v>
      </c>
      <c r="C2" s="215" t="s">
        <v>23</v>
      </c>
      <c r="D2" s="217" t="s">
        <v>92</v>
      </c>
      <c r="E2" s="171" t="s">
        <v>320</v>
      </c>
      <c r="F2" s="171"/>
      <c r="G2" s="171"/>
      <c r="H2" s="171"/>
      <c r="I2" s="171"/>
      <c r="J2" s="171" t="s">
        <v>332</v>
      </c>
      <c r="K2" s="171"/>
      <c r="L2" s="171"/>
      <c r="M2" s="171"/>
      <c r="N2" s="171"/>
      <c r="O2" s="171" t="s">
        <v>333</v>
      </c>
      <c r="P2" s="171"/>
      <c r="Q2" s="171"/>
      <c r="R2" s="171"/>
      <c r="S2" s="171"/>
      <c r="T2" s="192" t="s">
        <v>200</v>
      </c>
      <c r="U2" s="192"/>
      <c r="V2" s="192"/>
      <c r="W2" s="192"/>
      <c r="X2" s="192"/>
      <c r="Y2" s="192" t="s">
        <v>323</v>
      </c>
      <c r="Z2" s="192"/>
      <c r="AA2" s="192"/>
      <c r="AB2" s="192"/>
      <c r="AC2" s="192"/>
      <c r="AD2" s="219" t="s">
        <v>18</v>
      </c>
    </row>
    <row r="3" spans="1:30" ht="90">
      <c r="A3" s="216"/>
      <c r="B3" s="216"/>
      <c r="C3" s="216"/>
      <c r="D3" s="218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220"/>
    </row>
    <row r="4" spans="1:30">
      <c r="A4" s="3">
        <v>1</v>
      </c>
      <c r="B4" s="64" t="s">
        <v>195</v>
      </c>
      <c r="C4" s="3" t="s">
        <v>196</v>
      </c>
      <c r="D4" s="3" t="s">
        <v>82</v>
      </c>
      <c r="E4" s="23">
        <v>1</v>
      </c>
      <c r="F4" s="110">
        <v>1</v>
      </c>
      <c r="G4" s="23">
        <v>1</v>
      </c>
      <c r="H4" s="82">
        <v>200</v>
      </c>
      <c r="I4" s="40">
        <f>ROUNDUP(H4,0)</f>
        <v>200</v>
      </c>
      <c r="J4" s="23">
        <v>3</v>
      </c>
      <c r="K4" s="23">
        <v>1</v>
      </c>
      <c r="L4" s="23">
        <v>0.25</v>
      </c>
      <c r="M4" s="82">
        <f>200*(J4+1-K4)*L4/J4</f>
        <v>50</v>
      </c>
      <c r="N4" s="40">
        <f>ROUNDUP(M4,0)</f>
        <v>50</v>
      </c>
      <c r="O4" s="23">
        <v>3</v>
      </c>
      <c r="P4" s="23">
        <v>1</v>
      </c>
      <c r="Q4" s="23">
        <v>0.25</v>
      </c>
      <c r="R4" s="82">
        <f>200*(O4+1-P4)*Q4/O4</f>
        <v>50</v>
      </c>
      <c r="S4" s="40">
        <f>ROUNDUP(R4,0)</f>
        <v>50</v>
      </c>
      <c r="T4" s="23">
        <v>2</v>
      </c>
      <c r="U4" s="110">
        <v>1</v>
      </c>
      <c r="V4" s="23">
        <v>0.5</v>
      </c>
      <c r="W4" s="83">
        <f>200*(T4+1-U4)*V4/T4</f>
        <v>100</v>
      </c>
      <c r="X4" s="40">
        <f>ROUNDUP(W4,0)</f>
        <v>100</v>
      </c>
      <c r="Y4" s="23">
        <v>2</v>
      </c>
      <c r="Z4" s="23">
        <v>1</v>
      </c>
      <c r="AA4" s="23">
        <v>1</v>
      </c>
      <c r="AB4" s="83">
        <f>200*(Y4+1-Z4)*AA4/Y4</f>
        <v>200</v>
      </c>
      <c r="AC4" s="40">
        <f>ROUNDUP(AB4,0)</f>
        <v>200</v>
      </c>
      <c r="AD4" s="35">
        <f>LARGE(CHOOSE({1,2,3,4}, N4,S4,X4,AC4),1)+LARGE(CHOOSE({1,2,3,4}, N4,S4,X4,AC4),2)+I4</f>
        <v>500</v>
      </c>
    </row>
    <row r="5" spans="1:30">
      <c r="A5" s="10">
        <v>2</v>
      </c>
      <c r="B5" s="65" t="s">
        <v>197</v>
      </c>
      <c r="C5" s="3" t="s">
        <v>198</v>
      </c>
      <c r="D5" s="3" t="s">
        <v>79</v>
      </c>
      <c r="E5" s="23">
        <v>1</v>
      </c>
      <c r="F5" s="23">
        <v>1</v>
      </c>
      <c r="G5" s="23">
        <v>1</v>
      </c>
      <c r="H5" s="82">
        <f>200*(E5+1-F5)*G5/E5</f>
        <v>200</v>
      </c>
      <c r="I5" s="40">
        <f>ROUNDUP(H5,0)</f>
        <v>200</v>
      </c>
      <c r="J5" s="23">
        <v>3</v>
      </c>
      <c r="K5" s="23">
        <v>3</v>
      </c>
      <c r="L5" s="23">
        <v>0.25</v>
      </c>
      <c r="M5" s="82">
        <f>200*(J5+1-K5)*L5/J5</f>
        <v>16.666666666666668</v>
      </c>
      <c r="N5" s="40">
        <f>ROUNDUP(M5,0)</f>
        <v>17</v>
      </c>
      <c r="O5" s="23">
        <v>3</v>
      </c>
      <c r="P5" s="23">
        <v>3</v>
      </c>
      <c r="Q5" s="23">
        <v>0.25</v>
      </c>
      <c r="R5" s="82">
        <f>200*(O5+1-P5)*Q5/O5</f>
        <v>16.666666666666668</v>
      </c>
      <c r="S5" s="40">
        <f>ROUNDUP(R5,0)</f>
        <v>17</v>
      </c>
      <c r="T5" s="23">
        <v>2</v>
      </c>
      <c r="U5" s="23">
        <v>2</v>
      </c>
      <c r="V5" s="23">
        <v>0.5</v>
      </c>
      <c r="W5" s="83">
        <f>200*(T5+1-U5)*V5/T5</f>
        <v>50</v>
      </c>
      <c r="X5" s="40">
        <f>ROUNDUP(W5,0)</f>
        <v>50</v>
      </c>
      <c r="Y5" s="23">
        <v>2</v>
      </c>
      <c r="Z5" s="23">
        <v>2</v>
      </c>
      <c r="AA5" s="23">
        <v>1</v>
      </c>
      <c r="AB5" s="83">
        <f t="shared" ref="AB5" si="0">200*(Y5+1-Z5)*AA5/Y5</f>
        <v>100</v>
      </c>
      <c r="AC5" s="40">
        <f t="shared" ref="AC5:AC6" si="1">ROUNDUP(AB5,0)</f>
        <v>100</v>
      </c>
      <c r="AD5" s="35">
        <f>LARGE(CHOOSE({1,2,3,4}, N5,S5,X5,AC5),1)+LARGE(CHOOSE({1,2,3,4}, N5,S5,X5,AC5),2)+I5</f>
        <v>350</v>
      </c>
    </row>
    <row r="6" spans="1:30">
      <c r="A6" s="3">
        <v>3</v>
      </c>
      <c r="B6" s="63" t="s">
        <v>43</v>
      </c>
      <c r="C6" s="3" t="s">
        <v>74</v>
      </c>
      <c r="D6" s="3" t="s">
        <v>79</v>
      </c>
      <c r="E6" s="23">
        <v>1</v>
      </c>
      <c r="F6" s="10" t="s">
        <v>46</v>
      </c>
      <c r="G6" s="23">
        <v>1</v>
      </c>
      <c r="H6" s="82">
        <v>0</v>
      </c>
      <c r="I6" s="40">
        <f>ROUNDUP(H6,0)</f>
        <v>0</v>
      </c>
      <c r="J6" s="23">
        <v>3</v>
      </c>
      <c r="K6" s="10">
        <v>2</v>
      </c>
      <c r="L6" s="23">
        <v>0.25</v>
      </c>
      <c r="M6" s="82">
        <f>200*(J6+1-K6)*L6/J6</f>
        <v>33.333333333333336</v>
      </c>
      <c r="N6" s="40">
        <f>ROUNDUP(M6,0)</f>
        <v>34</v>
      </c>
      <c r="O6" s="23">
        <v>3</v>
      </c>
      <c r="P6" s="10">
        <v>2</v>
      </c>
      <c r="Q6" s="23">
        <v>0.25</v>
      </c>
      <c r="R6" s="82">
        <f>200*(O6+1-P6)*Q6/O6</f>
        <v>33.333333333333336</v>
      </c>
      <c r="S6" s="40">
        <f>ROUNDUP(R6,0)</f>
        <v>34</v>
      </c>
      <c r="T6" s="23">
        <v>2</v>
      </c>
      <c r="U6" s="10">
        <v>1</v>
      </c>
      <c r="V6" s="23">
        <v>0.5</v>
      </c>
      <c r="W6" s="83">
        <f>200*(T6+1-U6)*V6/T6</f>
        <v>100</v>
      </c>
      <c r="X6" s="40">
        <f>ROUNDUP(W6,0)</f>
        <v>100</v>
      </c>
      <c r="Y6" s="23">
        <v>2</v>
      </c>
      <c r="Z6" s="23" t="s">
        <v>46</v>
      </c>
      <c r="AA6" s="23">
        <v>1</v>
      </c>
      <c r="AB6" s="83">
        <v>0</v>
      </c>
      <c r="AC6" s="40">
        <f t="shared" si="1"/>
        <v>0</v>
      </c>
      <c r="AD6" s="35">
        <f>LARGE(CHOOSE({1,2,3,4}, N6,S6,X6,AC6),1)+LARGE(CHOOSE({1,2,3,4}, N6,S6,X6,AC6),2)+I6</f>
        <v>134</v>
      </c>
    </row>
    <row r="7" spans="1:30">
      <c r="AD7" s="35">
        <f>LARGE(CHOOSE({1,2,3,4}, N7,S7,X7,AC7),1)+LARGE(CHOOSE({1,2,3,4}, N7,S7,X7,AC7),2)+I7</f>
        <v>0</v>
      </c>
    </row>
  </sheetData>
  <autoFilter ref="A3:AD3">
    <sortState ref="A5:AD6">
      <sortCondition descending="1" ref="AD3"/>
    </sortState>
  </autoFilter>
  <mergeCells count="11">
    <mergeCell ref="Y2:AC2"/>
    <mergeCell ref="A1:AD1"/>
    <mergeCell ref="A2:A3"/>
    <mergeCell ref="B2:B3"/>
    <mergeCell ref="C2:C3"/>
    <mergeCell ref="D2:D3"/>
    <mergeCell ref="J2:N2"/>
    <mergeCell ref="O2:S2"/>
    <mergeCell ref="AD2:AD3"/>
    <mergeCell ref="E2:I2"/>
    <mergeCell ref="T2:X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048574"/>
  <sheetViews>
    <sheetView view="pageBreakPreview" zoomScale="70" zoomScaleNormal="100" zoomScaleSheetLayoutView="70" workbookViewId="0">
      <pane ySplit="3" topLeftCell="A4" activePane="bottomLeft" state="frozen"/>
      <selection pane="bottomLeft" activeCell="M23" sqref="M23"/>
    </sheetView>
  </sheetViews>
  <sheetFormatPr defaultRowHeight="15"/>
  <cols>
    <col min="1" max="1" width="6.28515625" style="8" customWidth="1"/>
    <col min="2" max="2" width="21.7109375" style="8" bestFit="1" customWidth="1"/>
    <col min="3" max="3" width="12.7109375" style="8" customWidth="1"/>
    <col min="4" max="4" width="11.42578125" style="8" customWidth="1"/>
    <col min="5" max="5" width="12.85546875" style="24" customWidth="1"/>
    <col min="6" max="6" width="10.140625" style="24" customWidth="1"/>
    <col min="7" max="7" width="12.85546875" style="24" customWidth="1"/>
    <col min="8" max="8" width="9.7109375" style="24" customWidth="1"/>
    <col min="9" max="14" width="10.7109375" style="24" customWidth="1"/>
    <col min="15" max="15" width="12.85546875" style="24" customWidth="1"/>
    <col min="16" max="16" width="8.42578125" style="24" customWidth="1"/>
    <col min="17" max="17" width="12.85546875" style="24" customWidth="1"/>
    <col min="18" max="19" width="10.140625" style="24" customWidth="1"/>
    <col min="20" max="22" width="8.85546875" style="24" customWidth="1"/>
    <col min="23" max="23" width="10.28515625" style="24" customWidth="1"/>
    <col min="24" max="34" width="8.85546875" style="24" customWidth="1"/>
    <col min="35" max="35" width="9.140625" style="13"/>
    <col min="36" max="16384" width="9.140625" style="8"/>
  </cols>
  <sheetData>
    <row r="1" spans="1:35" ht="21">
      <c r="A1" s="201" t="s">
        <v>115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86"/>
      <c r="Z1" s="86"/>
      <c r="AA1" s="86"/>
      <c r="AB1" s="86"/>
      <c r="AC1" s="86"/>
      <c r="AD1" s="86"/>
      <c r="AE1" s="86"/>
      <c r="AF1" s="86"/>
      <c r="AG1" s="86"/>
      <c r="AH1" s="86"/>
    </row>
    <row r="2" spans="1:35" s="14" customFormat="1" ht="165" customHeight="1">
      <c r="A2" s="223" t="s">
        <v>1</v>
      </c>
      <c r="B2" s="223" t="s">
        <v>2</v>
      </c>
      <c r="C2" s="223" t="s">
        <v>23</v>
      </c>
      <c r="D2" s="223" t="s">
        <v>92</v>
      </c>
      <c r="E2" s="213" t="s">
        <v>330</v>
      </c>
      <c r="F2" s="213"/>
      <c r="G2" s="213"/>
      <c r="H2" s="213"/>
      <c r="I2" s="213"/>
      <c r="J2" s="213" t="s">
        <v>326</v>
      </c>
      <c r="K2" s="213"/>
      <c r="L2" s="213"/>
      <c r="M2" s="213"/>
      <c r="N2" s="213"/>
      <c r="O2" s="213" t="s">
        <v>322</v>
      </c>
      <c r="P2" s="213"/>
      <c r="Q2" s="213"/>
      <c r="R2" s="213"/>
      <c r="S2" s="213"/>
      <c r="T2" s="213" t="s">
        <v>334</v>
      </c>
      <c r="U2" s="213"/>
      <c r="V2" s="213"/>
      <c r="W2" s="213"/>
      <c r="X2" s="213"/>
      <c r="Y2" s="213" t="s">
        <v>200</v>
      </c>
      <c r="Z2" s="213"/>
      <c r="AA2" s="213"/>
      <c r="AB2" s="213"/>
      <c r="AC2" s="213"/>
      <c r="AD2" s="213" t="s">
        <v>323</v>
      </c>
      <c r="AE2" s="213"/>
      <c r="AF2" s="213"/>
      <c r="AG2" s="213"/>
      <c r="AH2" s="213"/>
      <c r="AI2" s="221" t="s">
        <v>264</v>
      </c>
    </row>
    <row r="3" spans="1:35" s="14" customFormat="1" ht="75">
      <c r="A3" s="223"/>
      <c r="B3" s="223"/>
      <c r="C3" s="223"/>
      <c r="D3" s="223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42" t="s">
        <v>126</v>
      </c>
      <c r="Z3" s="42" t="s">
        <v>127</v>
      </c>
      <c r="AA3" s="42" t="s">
        <v>128</v>
      </c>
      <c r="AB3" s="43" t="s">
        <v>108</v>
      </c>
      <c r="AC3" s="57" t="s">
        <v>133</v>
      </c>
      <c r="AD3" s="42" t="s">
        <v>126</v>
      </c>
      <c r="AE3" s="42" t="s">
        <v>127</v>
      </c>
      <c r="AF3" s="42" t="s">
        <v>128</v>
      </c>
      <c r="AG3" s="43" t="s">
        <v>108</v>
      </c>
      <c r="AH3" s="57" t="s">
        <v>133</v>
      </c>
      <c r="AI3" s="222"/>
    </row>
    <row r="4" spans="1:35" s="26" customFormat="1" ht="31.5" customHeight="1">
      <c r="A4" s="10">
        <v>1</v>
      </c>
      <c r="B4" s="55" t="s">
        <v>131</v>
      </c>
      <c r="C4" s="58" t="s">
        <v>132</v>
      </c>
      <c r="D4" s="130" t="s">
        <v>79</v>
      </c>
      <c r="E4" s="10">
        <v>5</v>
      </c>
      <c r="F4" s="10">
        <v>3</v>
      </c>
      <c r="G4" s="10">
        <v>0.25</v>
      </c>
      <c r="H4" s="11">
        <f>200*(E4+1-F4)*G4/E4</f>
        <v>30</v>
      </c>
      <c r="I4" s="2">
        <f t="shared" ref="I4:I15" si="0">ROUNDUP(H4,0)</f>
        <v>30</v>
      </c>
      <c r="J4" s="11">
        <v>7</v>
      </c>
      <c r="K4" s="11">
        <v>3</v>
      </c>
      <c r="L4" s="11">
        <v>0.25</v>
      </c>
      <c r="M4" s="82">
        <f>200*(J4+1-K4)*L4/J4</f>
        <v>35.714285714285715</v>
      </c>
      <c r="N4" s="2">
        <f t="shared" ref="N4:N15" si="1">ROUNDUP(M4,0)</f>
        <v>36</v>
      </c>
      <c r="O4" s="10">
        <v>6</v>
      </c>
      <c r="P4" s="51">
        <v>3</v>
      </c>
      <c r="Q4" s="10">
        <v>0.25</v>
      </c>
      <c r="R4" s="11">
        <f>200*(O4+1-P4)*Q4/O4</f>
        <v>33.333333333333336</v>
      </c>
      <c r="S4" s="2">
        <f t="shared" ref="S4:S15" si="2">ROUNDUP(R4,0)</f>
        <v>34</v>
      </c>
      <c r="T4" s="11">
        <v>6</v>
      </c>
      <c r="U4" s="11">
        <v>3</v>
      </c>
      <c r="V4" s="11">
        <v>0.5</v>
      </c>
      <c r="W4" s="11">
        <f>200*(T4+1-U4)*V4/T4</f>
        <v>66.666666666666671</v>
      </c>
      <c r="X4" s="2">
        <f t="shared" ref="X4:X15" si="3">ROUNDUP(W4,0)</f>
        <v>67</v>
      </c>
      <c r="Y4" s="11">
        <v>6</v>
      </c>
      <c r="Z4" s="11">
        <v>3</v>
      </c>
      <c r="AA4" s="11">
        <v>0.5</v>
      </c>
      <c r="AB4" s="11">
        <f>200*(Y4+1-Z4)*AA4/Y4</f>
        <v>66.666666666666671</v>
      </c>
      <c r="AC4" s="2">
        <f t="shared" ref="AC4:AC15" si="4">ROUNDUP(AB4,0)</f>
        <v>67</v>
      </c>
      <c r="AD4" s="35">
        <v>11</v>
      </c>
      <c r="AE4" s="35">
        <v>1</v>
      </c>
      <c r="AF4" s="35">
        <v>1</v>
      </c>
      <c r="AG4" s="11">
        <f>200*(AD4+1-AE4)*AF4/AD4</f>
        <v>200</v>
      </c>
      <c r="AH4" s="2">
        <f>ROUNDUP(AG4,0)</f>
        <v>200</v>
      </c>
      <c r="AI4" s="35">
        <f>LARGE(CHOOSE({1,2,3,4,5}, N4,S4,X4,AC4,AH4),1)+LARGE(CHOOSE({1,2,3,4,5}, N4,S4,X4,AC4,AH4),2)+I4</f>
        <v>297</v>
      </c>
    </row>
    <row r="5" spans="1:35" s="26" customFormat="1" ht="31.5" customHeight="1">
      <c r="A5" s="10">
        <v>2</v>
      </c>
      <c r="B5" s="9" t="s">
        <v>52</v>
      </c>
      <c r="C5" s="35" t="s">
        <v>77</v>
      </c>
      <c r="D5" s="35" t="s">
        <v>82</v>
      </c>
      <c r="E5" s="10">
        <v>5</v>
      </c>
      <c r="F5" s="10">
        <v>2</v>
      </c>
      <c r="G5" s="10">
        <v>0.25</v>
      </c>
      <c r="H5" s="11">
        <f>200*(E5+1-F5)*G5/E5</f>
        <v>40</v>
      </c>
      <c r="I5" s="2">
        <f t="shared" si="0"/>
        <v>40</v>
      </c>
      <c r="J5" s="11">
        <v>7</v>
      </c>
      <c r="K5" s="11">
        <v>6</v>
      </c>
      <c r="L5" s="11">
        <v>0.25</v>
      </c>
      <c r="M5" s="82">
        <f>200*(J5+1-K5)*L5/J5</f>
        <v>14.285714285714286</v>
      </c>
      <c r="N5" s="2">
        <f t="shared" si="1"/>
        <v>15</v>
      </c>
      <c r="O5" s="10">
        <v>6</v>
      </c>
      <c r="P5" s="10">
        <v>4</v>
      </c>
      <c r="Q5" s="10">
        <v>0.25</v>
      </c>
      <c r="R5" s="11">
        <f>200*(O5+1-P5)*Q5/O5</f>
        <v>25</v>
      </c>
      <c r="S5" s="2">
        <f t="shared" si="2"/>
        <v>25</v>
      </c>
      <c r="T5" s="11">
        <v>6</v>
      </c>
      <c r="U5" s="11">
        <v>5</v>
      </c>
      <c r="V5" s="11">
        <v>0.5</v>
      </c>
      <c r="W5" s="11">
        <f>200*(T5+1-U5)*V5/T5</f>
        <v>33.333333333333336</v>
      </c>
      <c r="X5" s="2">
        <f t="shared" si="3"/>
        <v>34</v>
      </c>
      <c r="Y5" s="11">
        <v>6</v>
      </c>
      <c r="Z5" s="11">
        <v>4</v>
      </c>
      <c r="AA5" s="11">
        <v>0.5</v>
      </c>
      <c r="AB5" s="11">
        <f>200*(Y5+1-Z5)*AA5/Y5</f>
        <v>50</v>
      </c>
      <c r="AC5" s="2">
        <f t="shared" si="4"/>
        <v>50</v>
      </c>
      <c r="AD5" s="35">
        <v>11</v>
      </c>
      <c r="AE5" s="35">
        <v>3</v>
      </c>
      <c r="AF5" s="35">
        <v>1</v>
      </c>
      <c r="AG5" s="11">
        <f>200*(AD5+1-AE5)*AF5/AD5</f>
        <v>163.63636363636363</v>
      </c>
      <c r="AH5" s="2">
        <f>ROUNDUP(AG5,0)</f>
        <v>164</v>
      </c>
      <c r="AI5" s="35">
        <f>LARGE(CHOOSE({1,2,3,4,5}, N5,S5,X5,AC5,AH5),1)+LARGE(CHOOSE({1,2,3,4,5}, N5,S5,X5,AC5,AH5),2)+I5</f>
        <v>254</v>
      </c>
    </row>
    <row r="6" spans="1:35" s="26" customFormat="1" ht="31.5" customHeight="1">
      <c r="A6" s="10">
        <v>3</v>
      </c>
      <c r="B6" s="9" t="s">
        <v>103</v>
      </c>
      <c r="C6" s="35" t="s">
        <v>104</v>
      </c>
      <c r="D6" s="35" t="s">
        <v>79</v>
      </c>
      <c r="E6" s="10">
        <v>5</v>
      </c>
      <c r="F6" s="10">
        <v>4</v>
      </c>
      <c r="G6" s="10">
        <v>0.25</v>
      </c>
      <c r="H6" s="11">
        <f>200*(E6+1-F6)*G6/E6</f>
        <v>20</v>
      </c>
      <c r="I6" s="2">
        <f t="shared" si="0"/>
        <v>20</v>
      </c>
      <c r="J6" s="11">
        <v>7</v>
      </c>
      <c r="K6" s="11">
        <v>4</v>
      </c>
      <c r="L6" s="11">
        <v>0.25</v>
      </c>
      <c r="M6" s="82">
        <f>200*(J6+1-K6)*L6/J6</f>
        <v>28.571428571428573</v>
      </c>
      <c r="N6" s="2">
        <f t="shared" si="1"/>
        <v>29</v>
      </c>
      <c r="O6" s="10">
        <v>6</v>
      </c>
      <c r="P6" s="10" t="s">
        <v>46</v>
      </c>
      <c r="Q6" s="10">
        <v>0.25</v>
      </c>
      <c r="R6" s="11">
        <v>0</v>
      </c>
      <c r="S6" s="2">
        <f t="shared" si="2"/>
        <v>0</v>
      </c>
      <c r="T6" s="11">
        <v>6</v>
      </c>
      <c r="U6" s="11">
        <v>4</v>
      </c>
      <c r="V6" s="11">
        <v>0.5</v>
      </c>
      <c r="W6" s="11">
        <f>200*(T6+1-U6)*V6/T6</f>
        <v>50</v>
      </c>
      <c r="X6" s="2">
        <f t="shared" si="3"/>
        <v>50</v>
      </c>
      <c r="Y6" s="11">
        <v>6</v>
      </c>
      <c r="Z6" s="11" t="s">
        <v>46</v>
      </c>
      <c r="AA6" s="11">
        <v>0.5</v>
      </c>
      <c r="AB6" s="11">
        <v>0</v>
      </c>
      <c r="AC6" s="2">
        <f t="shared" si="4"/>
        <v>0</v>
      </c>
      <c r="AD6" s="35">
        <v>11</v>
      </c>
      <c r="AE6" s="35">
        <v>2</v>
      </c>
      <c r="AF6" s="35">
        <v>1</v>
      </c>
      <c r="AG6" s="11">
        <f>200*(AD6+1-AE6)*AF6/AD6</f>
        <v>181.81818181818181</v>
      </c>
      <c r="AH6" s="2">
        <f>ROUNDUP(AG6,0)</f>
        <v>182</v>
      </c>
      <c r="AI6" s="35">
        <f>LARGE(CHOOSE({1,2,3,4,5}, N6,S6,X6,AC6,AH6),1)+LARGE(CHOOSE({1,2,3,4,5}, N6,S6,X6,AC6,AH6),2)+I6</f>
        <v>252</v>
      </c>
    </row>
    <row r="7" spans="1:35" s="26" customFormat="1" ht="31.5" customHeight="1">
      <c r="A7" s="10">
        <v>4</v>
      </c>
      <c r="B7" s="9" t="s">
        <v>141</v>
      </c>
      <c r="C7" s="35" t="s">
        <v>8</v>
      </c>
      <c r="D7" s="35" t="s">
        <v>79</v>
      </c>
      <c r="E7" s="10">
        <v>5</v>
      </c>
      <c r="F7" s="10">
        <v>1</v>
      </c>
      <c r="G7" s="10">
        <v>0.25</v>
      </c>
      <c r="H7" s="11">
        <f>200*(E7+1-F7)*G7/E7</f>
        <v>50</v>
      </c>
      <c r="I7" s="2">
        <f t="shared" si="0"/>
        <v>50</v>
      </c>
      <c r="J7" s="11">
        <v>7</v>
      </c>
      <c r="K7" s="11">
        <v>1</v>
      </c>
      <c r="L7" s="11">
        <v>0.25</v>
      </c>
      <c r="M7" s="82">
        <f>200*(J7+1-K7)*L7/J7</f>
        <v>50</v>
      </c>
      <c r="N7" s="2">
        <f t="shared" si="1"/>
        <v>50</v>
      </c>
      <c r="O7" s="10">
        <v>6</v>
      </c>
      <c r="P7" s="10">
        <v>1</v>
      </c>
      <c r="Q7" s="10">
        <v>0.25</v>
      </c>
      <c r="R7" s="11">
        <f>200*(O7+1-P7)*Q7/O7</f>
        <v>50</v>
      </c>
      <c r="S7" s="2">
        <f t="shared" si="2"/>
        <v>50</v>
      </c>
      <c r="T7" s="11">
        <v>6</v>
      </c>
      <c r="U7" s="11">
        <v>2</v>
      </c>
      <c r="V7" s="11">
        <v>0.5</v>
      </c>
      <c r="W7" s="11">
        <f>200*(T7+1-U7)*V7/T7</f>
        <v>83.333333333333329</v>
      </c>
      <c r="X7" s="2">
        <f t="shared" si="3"/>
        <v>84</v>
      </c>
      <c r="Y7" s="11">
        <v>6</v>
      </c>
      <c r="Z7" s="11">
        <v>1</v>
      </c>
      <c r="AA7" s="11">
        <v>0.5</v>
      </c>
      <c r="AB7" s="11">
        <f>200*(Y7+1-Z7)*AA7/Y7</f>
        <v>100</v>
      </c>
      <c r="AC7" s="2">
        <f t="shared" si="4"/>
        <v>100</v>
      </c>
      <c r="AD7" s="35">
        <v>11</v>
      </c>
      <c r="AE7" s="35" t="s">
        <v>46</v>
      </c>
      <c r="AF7" s="35">
        <v>1</v>
      </c>
      <c r="AG7" s="11">
        <v>0</v>
      </c>
      <c r="AH7" s="2">
        <f>ROUNDUP(AG7,0)</f>
        <v>0</v>
      </c>
      <c r="AI7" s="35">
        <f>LARGE(CHOOSE({1,2,3,4,5}, N7,S7,X7,AC7,AH7),1)+LARGE(CHOOSE({1,2,3,4,5}, N7,S7,X7,AC7,AH7),2)+I7</f>
        <v>234</v>
      </c>
    </row>
    <row r="8" spans="1:35" s="26" customFormat="1" ht="31.5" customHeight="1">
      <c r="A8" s="10">
        <v>5</v>
      </c>
      <c r="B8" s="9" t="s">
        <v>120</v>
      </c>
      <c r="C8" s="35" t="s">
        <v>19</v>
      </c>
      <c r="D8" s="35" t="s">
        <v>91</v>
      </c>
      <c r="E8" s="10">
        <v>5</v>
      </c>
      <c r="F8" s="10" t="s">
        <v>46</v>
      </c>
      <c r="G8" s="10">
        <v>0.25</v>
      </c>
      <c r="H8" s="11">
        <v>0</v>
      </c>
      <c r="I8" s="2">
        <f t="shared" si="0"/>
        <v>0</v>
      </c>
      <c r="J8" s="11">
        <v>7</v>
      </c>
      <c r="K8" s="11">
        <v>2</v>
      </c>
      <c r="L8" s="11">
        <v>0.25</v>
      </c>
      <c r="M8" s="82">
        <f>200*(J8+1-K8)*L8/J8</f>
        <v>42.857142857142854</v>
      </c>
      <c r="N8" s="2">
        <f t="shared" si="1"/>
        <v>43</v>
      </c>
      <c r="O8" s="10">
        <v>6</v>
      </c>
      <c r="P8" s="10">
        <v>2</v>
      </c>
      <c r="Q8" s="10">
        <v>0.25</v>
      </c>
      <c r="R8" s="11">
        <f>200*(O8+1-P8)*Q8/O8</f>
        <v>41.666666666666664</v>
      </c>
      <c r="S8" s="2">
        <f t="shared" si="2"/>
        <v>42</v>
      </c>
      <c r="T8" s="11">
        <v>6</v>
      </c>
      <c r="U8" s="11">
        <v>1</v>
      </c>
      <c r="V8" s="11">
        <v>0.5</v>
      </c>
      <c r="W8" s="11">
        <f>200*(T8+1-U8)*V8/T8</f>
        <v>100</v>
      </c>
      <c r="X8" s="2">
        <f t="shared" si="3"/>
        <v>100</v>
      </c>
      <c r="Y8" s="11">
        <v>6</v>
      </c>
      <c r="Z8" s="11">
        <v>2</v>
      </c>
      <c r="AA8" s="11">
        <v>0.5</v>
      </c>
      <c r="AB8" s="11">
        <f>200*(Y8+1-Z8)*AA8/Y8</f>
        <v>83.333333333333329</v>
      </c>
      <c r="AC8" s="2">
        <f t="shared" si="4"/>
        <v>84</v>
      </c>
      <c r="AD8" s="35">
        <v>11</v>
      </c>
      <c r="AE8" s="35">
        <v>10</v>
      </c>
      <c r="AF8" s="35">
        <v>1</v>
      </c>
      <c r="AG8" s="38" t="s">
        <v>319</v>
      </c>
      <c r="AH8" s="2">
        <v>0</v>
      </c>
      <c r="AI8" s="35">
        <f>LARGE(CHOOSE({1,2,3,4,5}, N8,S8,X8,AC8,AH8),1)+LARGE(CHOOSE({1,2,3,4,5}, N8,S8,X8,AC8,AH8),2)+I8</f>
        <v>184</v>
      </c>
    </row>
    <row r="9" spans="1:35" s="26" customFormat="1" ht="31.5" customHeight="1">
      <c r="A9" s="10">
        <v>6</v>
      </c>
      <c r="B9" s="55" t="s">
        <v>188</v>
      </c>
      <c r="C9" s="130" t="s">
        <v>252</v>
      </c>
      <c r="D9" s="130" t="s">
        <v>85</v>
      </c>
      <c r="E9" s="10">
        <v>5</v>
      </c>
      <c r="F9" s="10" t="s">
        <v>46</v>
      </c>
      <c r="G9" s="10">
        <v>0.25</v>
      </c>
      <c r="H9" s="11">
        <v>0</v>
      </c>
      <c r="I9" s="2">
        <f t="shared" si="0"/>
        <v>0</v>
      </c>
      <c r="J9" s="11">
        <v>7</v>
      </c>
      <c r="K9" s="11" t="s">
        <v>46</v>
      </c>
      <c r="L9" s="11">
        <v>0.25</v>
      </c>
      <c r="M9" s="83">
        <v>0</v>
      </c>
      <c r="N9" s="2">
        <f t="shared" si="1"/>
        <v>0</v>
      </c>
      <c r="O9" s="10">
        <v>6</v>
      </c>
      <c r="P9" s="51" t="s">
        <v>46</v>
      </c>
      <c r="Q9" s="10">
        <v>0.25</v>
      </c>
      <c r="R9" s="11">
        <v>0</v>
      </c>
      <c r="S9" s="2">
        <f t="shared" si="2"/>
        <v>0</v>
      </c>
      <c r="T9" s="11">
        <v>6</v>
      </c>
      <c r="U9" s="11" t="s">
        <v>46</v>
      </c>
      <c r="V9" s="11">
        <v>0.5</v>
      </c>
      <c r="W9" s="11">
        <v>0</v>
      </c>
      <c r="X9" s="2">
        <f t="shared" si="3"/>
        <v>0</v>
      </c>
      <c r="Y9" s="11">
        <v>6</v>
      </c>
      <c r="Z9" s="11" t="s">
        <v>46</v>
      </c>
      <c r="AA9" s="11">
        <v>0.5</v>
      </c>
      <c r="AB9" s="11">
        <v>0</v>
      </c>
      <c r="AC9" s="2">
        <f t="shared" si="4"/>
        <v>0</v>
      </c>
      <c r="AD9" s="35">
        <v>11</v>
      </c>
      <c r="AE9" s="23">
        <v>4</v>
      </c>
      <c r="AF9" s="35">
        <v>1</v>
      </c>
      <c r="AG9" s="11">
        <f t="shared" ref="AG9:AG14" si="5">200*(AD9+1-AE9)*AF9/AD9</f>
        <v>145.45454545454547</v>
      </c>
      <c r="AH9" s="2">
        <f t="shared" ref="AH9:AH14" si="6">ROUNDUP(AG9,0)</f>
        <v>146</v>
      </c>
      <c r="AI9" s="35">
        <f>LARGE(CHOOSE({1,2,3,4,5}, N9,S9,X9,AC9,AH9),1)+LARGE(CHOOSE({1,2,3,4,5}, N9,S9,X9,AC9,AH9),2)+I9</f>
        <v>146</v>
      </c>
    </row>
    <row r="10" spans="1:35" s="26" customFormat="1" ht="29.25" customHeight="1">
      <c r="A10" s="10">
        <v>7</v>
      </c>
      <c r="B10" s="58" t="s">
        <v>192</v>
      </c>
      <c r="C10" s="58" t="s">
        <v>101</v>
      </c>
      <c r="D10" s="58" t="s">
        <v>79</v>
      </c>
      <c r="E10" s="51">
        <v>5</v>
      </c>
      <c r="F10" s="51" t="s">
        <v>46</v>
      </c>
      <c r="G10" s="10">
        <v>0.25</v>
      </c>
      <c r="H10" s="51">
        <v>0</v>
      </c>
      <c r="I10" s="2">
        <f t="shared" si="0"/>
        <v>0</v>
      </c>
      <c r="J10" s="11">
        <v>7</v>
      </c>
      <c r="K10" s="11">
        <v>7</v>
      </c>
      <c r="L10" s="11">
        <v>0.25</v>
      </c>
      <c r="M10" s="82">
        <f>200*(J10+1-K10)*L10/J10</f>
        <v>7.1428571428571432</v>
      </c>
      <c r="N10" s="2">
        <f t="shared" si="1"/>
        <v>8</v>
      </c>
      <c r="O10" s="51">
        <v>6</v>
      </c>
      <c r="P10" s="51">
        <v>6</v>
      </c>
      <c r="Q10" s="10">
        <v>0.25</v>
      </c>
      <c r="R10" s="11">
        <f>200*(O10+1-P10)*Q10/O10</f>
        <v>8.3333333333333339</v>
      </c>
      <c r="S10" s="2">
        <f t="shared" si="2"/>
        <v>9</v>
      </c>
      <c r="T10" s="11">
        <v>6</v>
      </c>
      <c r="U10" s="11" t="s">
        <v>46</v>
      </c>
      <c r="V10" s="11">
        <v>0.5</v>
      </c>
      <c r="W10" s="11">
        <v>0</v>
      </c>
      <c r="X10" s="2">
        <f t="shared" si="3"/>
        <v>0</v>
      </c>
      <c r="Y10" s="11">
        <v>6</v>
      </c>
      <c r="Z10" s="11" t="s">
        <v>46</v>
      </c>
      <c r="AA10" s="11">
        <v>0.5</v>
      </c>
      <c r="AB10" s="11">
        <v>0</v>
      </c>
      <c r="AC10" s="2">
        <f t="shared" si="4"/>
        <v>0</v>
      </c>
      <c r="AD10" s="35">
        <v>11</v>
      </c>
      <c r="AE10" s="35">
        <v>5</v>
      </c>
      <c r="AF10" s="35">
        <v>1</v>
      </c>
      <c r="AG10" s="11">
        <f t="shared" si="5"/>
        <v>127.27272727272727</v>
      </c>
      <c r="AH10" s="2">
        <f t="shared" si="6"/>
        <v>128</v>
      </c>
      <c r="AI10" s="35">
        <f>LARGE(CHOOSE({1,2,3,4,5}, N10,S10,X10,AC10,AH10),1)+LARGE(CHOOSE({1,2,3,4,5}, N10,S10,X10,AC10,AH10),2)+I10</f>
        <v>137</v>
      </c>
    </row>
    <row r="11" spans="1:35" s="26" customFormat="1" ht="29.25" customHeight="1">
      <c r="A11" s="10">
        <v>8</v>
      </c>
      <c r="B11" s="9" t="s">
        <v>114</v>
      </c>
      <c r="C11" s="35" t="s">
        <v>10</v>
      </c>
      <c r="D11" s="35" t="s">
        <v>90</v>
      </c>
      <c r="E11" s="10">
        <v>5</v>
      </c>
      <c r="F11" s="10">
        <v>5</v>
      </c>
      <c r="G11" s="10">
        <v>0.25</v>
      </c>
      <c r="H11" s="11">
        <f>200*(E11+1-F11)*G11/E11</f>
        <v>10</v>
      </c>
      <c r="I11" s="2">
        <f t="shared" si="0"/>
        <v>10</v>
      </c>
      <c r="J11" s="11">
        <v>7</v>
      </c>
      <c r="K11" s="11">
        <v>5</v>
      </c>
      <c r="L11" s="11">
        <v>0.25</v>
      </c>
      <c r="M11" s="82">
        <f>200*(J11+1-K11)*L11/J11</f>
        <v>21.428571428571427</v>
      </c>
      <c r="N11" s="2">
        <f t="shared" si="1"/>
        <v>22</v>
      </c>
      <c r="O11" s="10">
        <v>6</v>
      </c>
      <c r="P11" s="10">
        <v>5</v>
      </c>
      <c r="Q11" s="10">
        <v>0.25</v>
      </c>
      <c r="R11" s="11">
        <f>200*(O11+1-P11)*Q11/O11</f>
        <v>16.666666666666668</v>
      </c>
      <c r="S11" s="2">
        <f t="shared" si="2"/>
        <v>17</v>
      </c>
      <c r="T11" s="11">
        <v>6</v>
      </c>
      <c r="U11" s="11" t="s">
        <v>46</v>
      </c>
      <c r="V11" s="11">
        <v>0.5</v>
      </c>
      <c r="W11" s="11">
        <v>0</v>
      </c>
      <c r="X11" s="2">
        <f t="shared" si="3"/>
        <v>0</v>
      </c>
      <c r="Y11" s="11">
        <v>6</v>
      </c>
      <c r="Z11" s="11">
        <v>6</v>
      </c>
      <c r="AA11" s="11">
        <v>0.5</v>
      </c>
      <c r="AB11" s="11">
        <f>200*(Y11+1-Z11)*AA11/Y11</f>
        <v>16.666666666666668</v>
      </c>
      <c r="AC11" s="2">
        <f t="shared" si="4"/>
        <v>17</v>
      </c>
      <c r="AD11" s="35">
        <v>11</v>
      </c>
      <c r="AE11" s="35">
        <v>7</v>
      </c>
      <c r="AF11" s="35">
        <v>1</v>
      </c>
      <c r="AG11" s="11">
        <f t="shared" si="5"/>
        <v>90.909090909090907</v>
      </c>
      <c r="AH11" s="2">
        <f t="shared" si="6"/>
        <v>91</v>
      </c>
      <c r="AI11" s="35">
        <f>LARGE(CHOOSE({1,2,3,4,5}, N11,S11,X11,AC11,AH11),1)+LARGE(CHOOSE({1,2,3,4,5}, N11,S11,X11,AC11,AH11),2)+I11</f>
        <v>123</v>
      </c>
    </row>
    <row r="12" spans="1:35" s="164" customFormat="1" ht="29.25" customHeight="1">
      <c r="A12" s="11">
        <v>9</v>
      </c>
      <c r="B12" s="165" t="s">
        <v>310</v>
      </c>
      <c r="C12" s="51" t="s">
        <v>311</v>
      </c>
      <c r="D12" s="166" t="s">
        <v>90</v>
      </c>
      <c r="E12" s="11">
        <v>5</v>
      </c>
      <c r="F12" s="11" t="s">
        <v>46</v>
      </c>
      <c r="G12" s="11">
        <v>0.25</v>
      </c>
      <c r="H12" s="11">
        <v>0</v>
      </c>
      <c r="I12" s="2">
        <f t="shared" si="0"/>
        <v>0</v>
      </c>
      <c r="J12" s="11">
        <v>7</v>
      </c>
      <c r="K12" s="11" t="s">
        <v>46</v>
      </c>
      <c r="L12" s="11">
        <v>0.25</v>
      </c>
      <c r="M12" s="83">
        <v>0</v>
      </c>
      <c r="N12" s="2">
        <f t="shared" si="1"/>
        <v>0</v>
      </c>
      <c r="O12" s="11">
        <v>6</v>
      </c>
      <c r="P12" s="51" t="s">
        <v>46</v>
      </c>
      <c r="Q12" s="11">
        <v>0.25</v>
      </c>
      <c r="R12" s="11">
        <v>0</v>
      </c>
      <c r="S12" s="2">
        <f t="shared" si="2"/>
        <v>0</v>
      </c>
      <c r="T12" s="11">
        <v>6</v>
      </c>
      <c r="U12" s="11" t="s">
        <v>46</v>
      </c>
      <c r="V12" s="11">
        <v>0.5</v>
      </c>
      <c r="W12" s="11">
        <v>0</v>
      </c>
      <c r="X12" s="2">
        <f t="shared" si="3"/>
        <v>0</v>
      </c>
      <c r="Y12" s="11">
        <v>6</v>
      </c>
      <c r="Z12" s="11" t="s">
        <v>46</v>
      </c>
      <c r="AA12" s="11">
        <v>0.5</v>
      </c>
      <c r="AB12" s="11">
        <v>0</v>
      </c>
      <c r="AC12" s="2">
        <f t="shared" si="4"/>
        <v>0</v>
      </c>
      <c r="AD12" s="51">
        <v>11</v>
      </c>
      <c r="AE12" s="23">
        <v>6</v>
      </c>
      <c r="AF12" s="51">
        <v>1</v>
      </c>
      <c r="AG12" s="11">
        <f t="shared" si="5"/>
        <v>109.09090909090909</v>
      </c>
      <c r="AH12" s="2">
        <f t="shared" si="6"/>
        <v>110</v>
      </c>
      <c r="AI12" s="51">
        <f>LARGE(CHOOSE({1,2,3,4,5}, N12,S12,X12,AC12,AH12),1)+LARGE(CHOOSE({1,2,3,4,5}, N12,S12,X12,AC12,AH12),2)+I12</f>
        <v>110</v>
      </c>
    </row>
    <row r="13" spans="1:35" s="147" customFormat="1" ht="29.25" customHeight="1">
      <c r="A13" s="10">
        <v>10</v>
      </c>
      <c r="B13" s="55" t="s">
        <v>130</v>
      </c>
      <c r="C13" s="58" t="s">
        <v>12</v>
      </c>
      <c r="D13" s="130" t="s">
        <v>90</v>
      </c>
      <c r="E13" s="10">
        <v>5</v>
      </c>
      <c r="F13" s="10" t="s">
        <v>46</v>
      </c>
      <c r="G13" s="10">
        <v>0.25</v>
      </c>
      <c r="H13" s="11">
        <v>0</v>
      </c>
      <c r="I13" s="2">
        <f t="shared" si="0"/>
        <v>0</v>
      </c>
      <c r="J13" s="11">
        <v>7</v>
      </c>
      <c r="K13" s="11" t="s">
        <v>46</v>
      </c>
      <c r="L13" s="11">
        <v>0.25</v>
      </c>
      <c r="M13" s="83">
        <v>0</v>
      </c>
      <c r="N13" s="2">
        <f t="shared" si="1"/>
        <v>0</v>
      </c>
      <c r="O13" s="10">
        <v>6</v>
      </c>
      <c r="P13" s="51" t="s">
        <v>46</v>
      </c>
      <c r="Q13" s="10">
        <v>0.25</v>
      </c>
      <c r="R13" s="11">
        <v>0</v>
      </c>
      <c r="S13" s="2">
        <f t="shared" si="2"/>
        <v>0</v>
      </c>
      <c r="T13" s="11">
        <v>6</v>
      </c>
      <c r="U13" s="11">
        <v>6</v>
      </c>
      <c r="V13" s="11">
        <v>0.5</v>
      </c>
      <c r="W13" s="11">
        <f>200*(T13+1-U13)*V13/T13</f>
        <v>16.666666666666668</v>
      </c>
      <c r="X13" s="2">
        <f t="shared" si="3"/>
        <v>17</v>
      </c>
      <c r="Y13" s="11">
        <v>6</v>
      </c>
      <c r="Z13" s="11">
        <v>5</v>
      </c>
      <c r="AA13" s="11">
        <v>0.5</v>
      </c>
      <c r="AB13" s="11">
        <f>200*(Y13+1-Z13)*AA13/Y13</f>
        <v>33.333333333333336</v>
      </c>
      <c r="AC13" s="2">
        <f t="shared" si="4"/>
        <v>34</v>
      </c>
      <c r="AD13" s="35">
        <v>11</v>
      </c>
      <c r="AE13" s="35">
        <v>9</v>
      </c>
      <c r="AF13" s="35">
        <v>1</v>
      </c>
      <c r="AG13" s="11">
        <f t="shared" si="5"/>
        <v>54.545454545454547</v>
      </c>
      <c r="AH13" s="2">
        <f t="shared" si="6"/>
        <v>55</v>
      </c>
      <c r="AI13" s="35">
        <f>LARGE(CHOOSE({1,2,3,4,5}, N13,S13,X13,AC13,AH13),1)+LARGE(CHOOSE({1,2,3,4,5}, N13,S13,X13,AC13,AH13),2)+I13</f>
        <v>89</v>
      </c>
    </row>
    <row r="14" spans="1:35" ht="29.25" customHeight="1">
      <c r="A14" s="10">
        <v>11</v>
      </c>
      <c r="B14" s="55" t="s">
        <v>206</v>
      </c>
      <c r="C14" s="12" t="s">
        <v>230</v>
      </c>
      <c r="D14" s="130" t="s">
        <v>85</v>
      </c>
      <c r="E14" s="10">
        <v>5</v>
      </c>
      <c r="F14" s="10" t="s">
        <v>46</v>
      </c>
      <c r="G14" s="10">
        <v>0.25</v>
      </c>
      <c r="H14" s="11">
        <v>0</v>
      </c>
      <c r="I14" s="2">
        <f t="shared" si="0"/>
        <v>0</v>
      </c>
      <c r="J14" s="11">
        <v>7</v>
      </c>
      <c r="K14" s="11" t="s">
        <v>46</v>
      </c>
      <c r="L14" s="11">
        <v>0.25</v>
      </c>
      <c r="M14" s="83">
        <v>0</v>
      </c>
      <c r="N14" s="2">
        <f t="shared" si="1"/>
        <v>0</v>
      </c>
      <c r="O14" s="10">
        <v>6</v>
      </c>
      <c r="P14" s="51" t="s">
        <v>46</v>
      </c>
      <c r="Q14" s="10">
        <v>0.25</v>
      </c>
      <c r="R14" s="11">
        <v>0</v>
      </c>
      <c r="S14" s="2">
        <f t="shared" si="2"/>
        <v>0</v>
      </c>
      <c r="T14" s="11">
        <v>6</v>
      </c>
      <c r="U14" s="11" t="s">
        <v>46</v>
      </c>
      <c r="V14" s="11">
        <v>0.5</v>
      </c>
      <c r="W14" s="11">
        <v>0</v>
      </c>
      <c r="X14" s="2">
        <f t="shared" si="3"/>
        <v>0</v>
      </c>
      <c r="Y14" s="11">
        <v>6</v>
      </c>
      <c r="Z14" s="11" t="s">
        <v>46</v>
      </c>
      <c r="AA14" s="11">
        <v>0.5</v>
      </c>
      <c r="AB14" s="11">
        <v>0</v>
      </c>
      <c r="AC14" s="2">
        <f t="shared" si="4"/>
        <v>0</v>
      </c>
      <c r="AD14" s="35">
        <v>11</v>
      </c>
      <c r="AE14" s="23">
        <v>8</v>
      </c>
      <c r="AF14" s="35">
        <v>1</v>
      </c>
      <c r="AG14" s="11">
        <f t="shared" si="5"/>
        <v>72.727272727272734</v>
      </c>
      <c r="AH14" s="2">
        <f t="shared" si="6"/>
        <v>73</v>
      </c>
      <c r="AI14" s="35">
        <f>LARGE(CHOOSE({1,2,3,4,5}, N14,S14,X14,AC14,AH14),1)+LARGE(CHOOSE({1,2,3,4,5}, N14,S14,X14,AC14,AH14),2)+I14</f>
        <v>73</v>
      </c>
    </row>
    <row r="15" spans="1:35" ht="29.25" customHeight="1">
      <c r="A15" s="10">
        <v>12</v>
      </c>
      <c r="B15" s="55" t="s">
        <v>189</v>
      </c>
      <c r="C15" s="12" t="s">
        <v>190</v>
      </c>
      <c r="D15" s="130" t="s">
        <v>79</v>
      </c>
      <c r="E15" s="10">
        <v>5</v>
      </c>
      <c r="F15" s="10" t="s">
        <v>46</v>
      </c>
      <c r="G15" s="10">
        <v>0.25</v>
      </c>
      <c r="H15" s="11">
        <v>0</v>
      </c>
      <c r="I15" s="2">
        <f t="shared" si="0"/>
        <v>0</v>
      </c>
      <c r="J15" s="11">
        <v>7</v>
      </c>
      <c r="K15" s="11" t="s">
        <v>46</v>
      </c>
      <c r="L15" s="11">
        <v>0.25</v>
      </c>
      <c r="M15" s="83">
        <v>0</v>
      </c>
      <c r="N15" s="2">
        <f t="shared" si="1"/>
        <v>0</v>
      </c>
      <c r="O15" s="10">
        <v>6</v>
      </c>
      <c r="P15" s="51" t="s">
        <v>46</v>
      </c>
      <c r="Q15" s="10">
        <v>0.25</v>
      </c>
      <c r="R15" s="11">
        <v>0</v>
      </c>
      <c r="S15" s="2">
        <f t="shared" si="2"/>
        <v>0</v>
      </c>
      <c r="T15" s="11">
        <v>6</v>
      </c>
      <c r="U15" s="11" t="s">
        <v>46</v>
      </c>
      <c r="V15" s="11">
        <v>0.5</v>
      </c>
      <c r="W15" s="11">
        <v>0</v>
      </c>
      <c r="X15" s="2">
        <f t="shared" si="3"/>
        <v>0</v>
      </c>
      <c r="Y15" s="11">
        <v>6</v>
      </c>
      <c r="Z15" s="11" t="s">
        <v>46</v>
      </c>
      <c r="AA15" s="11">
        <v>0.5</v>
      </c>
      <c r="AB15" s="11">
        <v>0</v>
      </c>
      <c r="AC15" s="2">
        <f t="shared" si="4"/>
        <v>0</v>
      </c>
      <c r="AD15" s="35">
        <v>11</v>
      </c>
      <c r="AE15" s="23">
        <v>11</v>
      </c>
      <c r="AF15" s="35">
        <v>1</v>
      </c>
      <c r="AG15" s="38" t="s">
        <v>318</v>
      </c>
      <c r="AH15" s="2">
        <v>0</v>
      </c>
      <c r="AI15" s="35">
        <f>LARGE(CHOOSE({1,2,3,4,5}, N15,S15,X15,AC15,AH15),1)+LARGE(CHOOSE({1,2,3,4,5}, N15,S15,X15,AC15,AH15),2)+I15</f>
        <v>0</v>
      </c>
    </row>
    <row r="1048574" spans="13:14">
      <c r="M1048574" s="11" t="e">
        <f>200*(J1048574+1-K1048574)*L1048574/J1048574</f>
        <v>#DIV/0!</v>
      </c>
      <c r="N1048574" s="54" t="e">
        <f t="shared" ref="N1048574" si="7">ROUNDUP(M1048574,0)</f>
        <v>#DIV/0!</v>
      </c>
    </row>
  </sheetData>
  <autoFilter ref="A3:AI8">
    <sortState ref="A5:AI15">
      <sortCondition descending="1" ref="AI3:AI8"/>
    </sortState>
  </autoFilter>
  <sortState ref="A5:A12">
    <sortCondition ref="A4"/>
  </sortState>
  <mergeCells count="12">
    <mergeCell ref="A1:X1"/>
    <mergeCell ref="E2:I2"/>
    <mergeCell ref="O2:S2"/>
    <mergeCell ref="A2:A3"/>
    <mergeCell ref="T2:X2"/>
    <mergeCell ref="AI2:AI3"/>
    <mergeCell ref="D2:D3"/>
    <mergeCell ref="C2:C3"/>
    <mergeCell ref="B2:B3"/>
    <mergeCell ref="J2:N2"/>
    <mergeCell ref="AD2:AH2"/>
    <mergeCell ref="Y2:AC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7"/>
  <sheetViews>
    <sheetView tabSelected="1" view="pageBreakPreview" zoomScale="70" zoomScaleNormal="100" zoomScaleSheetLayoutView="70" workbookViewId="0">
      <selection activeCell="G15" sqref="G15"/>
    </sheetView>
  </sheetViews>
  <sheetFormatPr defaultRowHeight="15"/>
  <cols>
    <col min="1" max="1" width="6.28515625" style="15" customWidth="1"/>
    <col min="2" max="2" width="37.85546875" style="62" customWidth="1"/>
    <col min="3" max="3" width="25.28515625" style="15" customWidth="1"/>
    <col min="4" max="4" width="22.7109375" style="15" customWidth="1"/>
    <col min="5" max="5" width="11.42578125" style="24" customWidth="1"/>
    <col min="6" max="6" width="10" style="24" customWidth="1"/>
    <col min="7" max="7" width="11.42578125" style="24" customWidth="1"/>
    <col min="8" max="8" width="8.5703125" style="24" customWidth="1"/>
    <col min="9" max="20" width="11.42578125" style="24" customWidth="1"/>
    <col min="21" max="21" width="8.5703125" style="24" customWidth="1"/>
    <col min="22" max="22" width="11.42578125" style="24" customWidth="1"/>
    <col min="23" max="23" width="9.7109375" style="24" customWidth="1"/>
    <col min="24" max="24" width="8.85546875" style="24" customWidth="1"/>
    <col min="25" max="16384" width="9.140625" style="15"/>
  </cols>
  <sheetData>
    <row r="1" spans="1:25" ht="21">
      <c r="A1" s="226" t="s">
        <v>117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</row>
    <row r="2" spans="1:25" ht="143.25" customHeight="1">
      <c r="A2" s="181" t="s">
        <v>1</v>
      </c>
      <c r="B2" s="229" t="s">
        <v>2</v>
      </c>
      <c r="C2" s="181" t="s">
        <v>23</v>
      </c>
      <c r="D2" s="227" t="s">
        <v>92</v>
      </c>
      <c r="E2" s="231" t="s">
        <v>335</v>
      </c>
      <c r="F2" s="231"/>
      <c r="G2" s="231"/>
      <c r="H2" s="231"/>
      <c r="I2" s="231"/>
      <c r="J2" s="231" t="s">
        <v>326</v>
      </c>
      <c r="K2" s="231"/>
      <c r="L2" s="231"/>
      <c r="M2" s="231"/>
      <c r="N2" s="231"/>
      <c r="O2" s="231" t="s">
        <v>322</v>
      </c>
      <c r="P2" s="231"/>
      <c r="Q2" s="231"/>
      <c r="R2" s="231"/>
      <c r="S2" s="231"/>
      <c r="T2" s="231" t="s">
        <v>323</v>
      </c>
      <c r="U2" s="231"/>
      <c r="V2" s="231"/>
      <c r="W2" s="231"/>
      <c r="X2" s="231"/>
      <c r="Y2" s="224" t="s">
        <v>263</v>
      </c>
    </row>
    <row r="3" spans="1:25" ht="141.75" customHeight="1">
      <c r="A3" s="182"/>
      <c r="B3" s="230"/>
      <c r="C3" s="182"/>
      <c r="D3" s="228"/>
      <c r="E3" s="42" t="s">
        <v>126</v>
      </c>
      <c r="F3" s="42" t="s">
        <v>127</v>
      </c>
      <c r="G3" s="42" t="s">
        <v>128</v>
      </c>
      <c r="H3" s="43" t="s">
        <v>108</v>
      </c>
      <c r="I3" s="57" t="s">
        <v>133</v>
      </c>
      <c r="J3" s="42" t="s">
        <v>126</v>
      </c>
      <c r="K3" s="42" t="s">
        <v>127</v>
      </c>
      <c r="L3" s="42" t="s">
        <v>128</v>
      </c>
      <c r="M3" s="43" t="s">
        <v>108</v>
      </c>
      <c r="N3" s="57" t="s">
        <v>133</v>
      </c>
      <c r="O3" s="42" t="s">
        <v>126</v>
      </c>
      <c r="P3" s="42" t="s">
        <v>127</v>
      </c>
      <c r="Q3" s="42" t="s">
        <v>128</v>
      </c>
      <c r="R3" s="43" t="s">
        <v>108</v>
      </c>
      <c r="S3" s="57" t="s">
        <v>133</v>
      </c>
      <c r="T3" s="42" t="s">
        <v>126</v>
      </c>
      <c r="U3" s="42" t="s">
        <v>127</v>
      </c>
      <c r="V3" s="42" t="s">
        <v>128</v>
      </c>
      <c r="W3" s="43" t="s">
        <v>108</v>
      </c>
      <c r="X3" s="57" t="s">
        <v>133</v>
      </c>
      <c r="Y3" s="225"/>
    </row>
    <row r="4" spans="1:25" ht="39.75" customHeight="1">
      <c r="A4" s="10">
        <v>1</v>
      </c>
      <c r="B4" s="63" t="s">
        <v>137</v>
      </c>
      <c r="C4" s="10" t="s">
        <v>138</v>
      </c>
      <c r="D4" s="10" t="s">
        <v>79</v>
      </c>
      <c r="E4" s="11">
        <v>3</v>
      </c>
      <c r="F4" s="111">
        <v>1</v>
      </c>
      <c r="G4" s="11">
        <v>1</v>
      </c>
      <c r="H4" s="11">
        <f>200*(E4+1-F4)*G4/E4</f>
        <v>200</v>
      </c>
      <c r="I4" s="54">
        <f>ROUNDUP(H4,0)</f>
        <v>200</v>
      </c>
      <c r="J4" s="11">
        <v>5</v>
      </c>
      <c r="K4" s="11">
        <v>1</v>
      </c>
      <c r="L4" s="11">
        <v>0.25</v>
      </c>
      <c r="M4" s="11">
        <f>200*(J4+1-K4)*L4/J4</f>
        <v>50</v>
      </c>
      <c r="N4" s="54">
        <f>ROUNDUP(M4,0)</f>
        <v>50</v>
      </c>
      <c r="O4" s="10">
        <v>5</v>
      </c>
      <c r="P4" s="11">
        <v>1</v>
      </c>
      <c r="Q4" s="10">
        <v>0.25</v>
      </c>
      <c r="R4" s="11">
        <f>200*(O4+1-P4)*Q4/O4</f>
        <v>50</v>
      </c>
      <c r="S4" s="54">
        <f>ROUNDUP(R4,0)</f>
        <v>50</v>
      </c>
      <c r="T4" s="23">
        <v>4</v>
      </c>
      <c r="U4" s="23">
        <v>1</v>
      </c>
      <c r="V4" s="23">
        <v>1</v>
      </c>
      <c r="W4" s="11">
        <f>200*(T4+1-U4)*V4/T4</f>
        <v>200</v>
      </c>
      <c r="X4" s="54">
        <f>ROUNDUP(W4,0)</f>
        <v>200</v>
      </c>
      <c r="Y4" s="35">
        <f>LARGE(CHOOSE({1,2,3},N4,S4,X4),1)+LARGE(CHOOSE({1,2,3},N4,S4,X4),2)+I4</f>
        <v>450</v>
      </c>
    </row>
    <row r="5" spans="1:25" ht="39.75" customHeight="1">
      <c r="A5" s="10">
        <v>2</v>
      </c>
      <c r="B5" s="64" t="s">
        <v>134</v>
      </c>
      <c r="C5" s="3" t="s">
        <v>135</v>
      </c>
      <c r="D5" s="3" t="s">
        <v>136</v>
      </c>
      <c r="E5" s="112">
        <v>3</v>
      </c>
      <c r="F5" s="23">
        <v>1</v>
      </c>
      <c r="G5" s="113">
        <v>1</v>
      </c>
      <c r="H5" s="11">
        <f>200*(E5+1-F5)*G5/E5</f>
        <v>200</v>
      </c>
      <c r="I5" s="54">
        <f>ROUNDUP(H5,0)</f>
        <v>200</v>
      </c>
      <c r="J5" s="11">
        <v>5</v>
      </c>
      <c r="K5" s="11">
        <v>4</v>
      </c>
      <c r="L5" s="11">
        <v>0.25</v>
      </c>
      <c r="M5" s="11">
        <f>200*(J5+1-K5)*L5/J5</f>
        <v>20</v>
      </c>
      <c r="N5" s="54">
        <f>ROUNDUP(M5,0)</f>
        <v>20</v>
      </c>
      <c r="O5" s="10">
        <v>5</v>
      </c>
      <c r="P5" s="23">
        <v>3</v>
      </c>
      <c r="Q5" s="10">
        <v>0.25</v>
      </c>
      <c r="R5" s="11">
        <f>200*(O5+1-P5)*Q5/O5</f>
        <v>30</v>
      </c>
      <c r="S5" s="54">
        <f>ROUNDUP(R5,0)</f>
        <v>30</v>
      </c>
      <c r="T5" s="23">
        <v>4</v>
      </c>
      <c r="U5" s="23">
        <v>2</v>
      </c>
      <c r="V5" s="23">
        <v>1</v>
      </c>
      <c r="W5" s="11">
        <f>200*(T5+1-U5)*V5/T5</f>
        <v>150</v>
      </c>
      <c r="X5" s="54">
        <f>ROUNDUP(W5,0)</f>
        <v>150</v>
      </c>
      <c r="Y5" s="35">
        <f>LARGE(CHOOSE({1,2,3},N5,S5,X5),1)+LARGE(CHOOSE({1,2,3},N5,S5,X5),2)+I5</f>
        <v>380</v>
      </c>
    </row>
    <row r="6" spans="1:25">
      <c r="A6" s="10">
        <v>3</v>
      </c>
      <c r="B6" s="65" t="s">
        <v>242</v>
      </c>
      <c r="C6" s="3" t="s">
        <v>243</v>
      </c>
      <c r="D6" s="3" t="s">
        <v>136</v>
      </c>
      <c r="E6" s="115">
        <v>3</v>
      </c>
      <c r="F6" s="23">
        <v>2</v>
      </c>
      <c r="G6" s="116">
        <v>1</v>
      </c>
      <c r="H6" s="11">
        <f>200*(E6+1-F6)*G6/E6</f>
        <v>133.33333333333334</v>
      </c>
      <c r="I6" s="54">
        <f>ROUNDUP(H6,0)</f>
        <v>134</v>
      </c>
      <c r="J6" s="23">
        <v>5</v>
      </c>
      <c r="K6" s="23" t="s">
        <v>129</v>
      </c>
      <c r="L6" s="11">
        <v>0.25</v>
      </c>
      <c r="M6" s="11">
        <v>12.5</v>
      </c>
      <c r="N6" s="54">
        <f>ROUNDUP(M6,0)</f>
        <v>13</v>
      </c>
      <c r="O6" s="23">
        <v>5</v>
      </c>
      <c r="P6" s="87" t="s">
        <v>129</v>
      </c>
      <c r="Q6" s="11">
        <v>0.25</v>
      </c>
      <c r="R6" s="11">
        <v>12.5</v>
      </c>
      <c r="S6" s="54">
        <f>ROUNDUP(R6,0)</f>
        <v>13</v>
      </c>
      <c r="T6" s="23">
        <v>4</v>
      </c>
      <c r="U6" s="23">
        <v>3</v>
      </c>
      <c r="V6" s="23">
        <v>1</v>
      </c>
      <c r="W6" s="11">
        <f>200*(T6+1-U6)*V6/T6</f>
        <v>100</v>
      </c>
      <c r="X6" s="54">
        <f>ROUNDUP(W6,0)</f>
        <v>100</v>
      </c>
      <c r="Y6" s="35">
        <f>LARGE(CHOOSE({1,2,3},N6,S6,X6),1)+LARGE(CHOOSE({1,2,3},N6,S6,X6),2)+I6</f>
        <v>247</v>
      </c>
    </row>
    <row r="7" spans="1:25" ht="33.75" customHeight="1">
      <c r="A7" s="3">
        <v>4</v>
      </c>
      <c r="B7" s="65" t="s">
        <v>307</v>
      </c>
      <c r="C7" s="3" t="s">
        <v>308</v>
      </c>
      <c r="D7" s="3" t="s">
        <v>79</v>
      </c>
      <c r="E7" s="23">
        <v>3</v>
      </c>
      <c r="F7" s="87" t="s">
        <v>309</v>
      </c>
      <c r="G7" s="23">
        <v>1</v>
      </c>
      <c r="H7" s="23">
        <v>0</v>
      </c>
      <c r="I7" s="54">
        <f>ROUNDUP(H7,0)</f>
        <v>0</v>
      </c>
      <c r="J7" s="23">
        <v>5</v>
      </c>
      <c r="K7" s="23" t="s">
        <v>46</v>
      </c>
      <c r="L7" s="23">
        <v>0.25</v>
      </c>
      <c r="M7" s="23">
        <v>0</v>
      </c>
      <c r="N7" s="54">
        <f>ROUNDUP(M7,0)</f>
        <v>0</v>
      </c>
      <c r="O7" s="23">
        <v>5</v>
      </c>
      <c r="P7" s="23" t="s">
        <v>46</v>
      </c>
      <c r="Q7" s="23">
        <v>0.25</v>
      </c>
      <c r="R7" s="23">
        <v>0</v>
      </c>
      <c r="S7" s="54">
        <f>ROUNDUP(R7,0)</f>
        <v>0</v>
      </c>
      <c r="T7" s="23">
        <v>4</v>
      </c>
      <c r="U7" s="23">
        <v>4</v>
      </c>
      <c r="V7" s="23">
        <v>1</v>
      </c>
      <c r="W7" s="38" t="s">
        <v>318</v>
      </c>
      <c r="X7" s="54">
        <v>0</v>
      </c>
      <c r="Y7" s="35">
        <f>LARGE(CHOOSE({1,2,3},N7,S7,X7),1)+LARGE(CHOOSE({1,2,3},N7,S7,X7),2)+I7</f>
        <v>0</v>
      </c>
    </row>
  </sheetData>
  <autoFilter ref="A3:Y6">
    <sortState ref="A5:Y7">
      <sortCondition descending="1" ref="Y3:Y6"/>
    </sortState>
  </autoFilter>
  <sortState ref="A4:AJ9">
    <sortCondition descending="1" ref="Y4:Y9"/>
  </sortState>
  <mergeCells count="10">
    <mergeCell ref="Y2:Y3"/>
    <mergeCell ref="A1:X1"/>
    <mergeCell ref="E2:I2"/>
    <mergeCell ref="T2:X2"/>
    <mergeCell ref="D2:D3"/>
    <mergeCell ref="C2:C3"/>
    <mergeCell ref="B2:B3"/>
    <mergeCell ref="A2:A3"/>
    <mergeCell ref="J2:N2"/>
    <mergeCell ref="O2:S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49er</vt:lpstr>
      <vt:lpstr>ILCA 7</vt:lpstr>
      <vt:lpstr>ILCA 6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2024-03-04T11:10:45Z</dcterms:modified>
</cp:coreProperties>
</file>