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015" tabRatio="583"/>
  </bookViews>
  <sheets>
    <sheet name="49er" sheetId="2" r:id="rId1"/>
    <sheet name="ILCA 7" sheetId="27" r:id="rId2"/>
    <sheet name="ILCA 6" sheetId="28" r:id="rId3"/>
    <sheet name="49er Fx" sheetId="7" r:id="rId4"/>
    <sheet name="RS.X (MEN)" sheetId="20" r:id="rId5"/>
    <sheet name="RS.X women" sheetId="3" r:id="rId6"/>
    <sheet name="470 (MIXED)" sheetId="29" r:id="rId7"/>
    <sheet name="IQ FOIL WOMEN" sheetId="25" r:id="rId8"/>
    <sheet name="Formula Kite" sheetId="30" r:id="rId9"/>
    <sheet name="IQ FOIL MEN" sheetId="21" r:id="rId10"/>
    <sheet name="NACRA 17" sheetId="26" r:id="rId11"/>
  </sheets>
  <definedNames>
    <definedName name="_xlnm._FilterDatabase" localSheetId="6" hidden="1">'470 (MIXED)'!$A$3:$AE$9</definedName>
    <definedName name="_xlnm._FilterDatabase" localSheetId="0" hidden="1">'49er'!$A$3:$AI$10</definedName>
    <definedName name="_xlnm._FilterDatabase" localSheetId="3" hidden="1">'49er Fx'!$A$3:$O$3</definedName>
    <definedName name="_xlnm._FilterDatabase" localSheetId="8" hidden="1">'Formula Kite'!$A$3:$AI$3</definedName>
    <definedName name="_xlnm._FilterDatabase" localSheetId="2" hidden="1">'ILCA 6'!$A$3:$AI$19</definedName>
    <definedName name="_xlnm._FilterDatabase" localSheetId="1" hidden="1">'ILCA 7'!$A$3:$AI$59</definedName>
    <definedName name="_xlnm._FilterDatabase" localSheetId="9" hidden="1">'IQ FOIL MEN'!$A$3:$AX$15</definedName>
    <definedName name="_xlnm._FilterDatabase" localSheetId="7" hidden="1">'IQ FOIL WOMEN'!$A$3:$AN$6</definedName>
    <definedName name="_xlnm._FilterDatabase" localSheetId="10" hidden="1">'NACRA 17'!$A$3:$AI$6</definedName>
    <definedName name="_xlnm._FilterDatabase" localSheetId="4" hidden="1">'RS.X (MEN)'!$A$3:$AN$12</definedName>
    <definedName name="_xlnm._FilterDatabase" localSheetId="5" hidden="1">'RS.X women'!$A$3:$Y$3</definedName>
    <definedName name="_xlnm.Print_Area" localSheetId="6">'470 (MIXED)'!$A$1:$AE$13</definedName>
    <definedName name="_xlnm.Print_Area" localSheetId="0">'49er'!$A$1:$AI$16</definedName>
    <definedName name="_xlnm.Print_Area" localSheetId="3">'49er Fx'!$A$1:$O$4</definedName>
    <definedName name="_xlnm.Print_Area" localSheetId="8">'Formula Kite'!$A$1:$AI$7</definedName>
    <definedName name="_xlnm.Print_Area" localSheetId="2">'ILCA 6'!$A$1:$AI$19</definedName>
    <definedName name="_xlnm.Print_Area" localSheetId="1">'ILCA 7'!$A$1:$AI$59</definedName>
    <definedName name="_xlnm.Print_Area" localSheetId="9">'IQ FOIL MEN'!$A$1:$AX$15</definedName>
    <definedName name="_xlnm.Print_Area" localSheetId="7">'IQ FOIL WOMEN'!$A$1:$AN$6</definedName>
    <definedName name="_xlnm.Print_Area" localSheetId="10">'NACRA 17'!$A$1:$AI$6</definedName>
    <definedName name="_xlnm.Print_Area" localSheetId="4">'RS.X (MEN)'!$A$1:$AN$16</definedName>
    <definedName name="_xlnm.Print_Area" localSheetId="5">'RS.X women'!$A$1:$Y$7</definedName>
  </definedNames>
  <calcPr calcId="152511"/>
</workbook>
</file>

<file path=xl/calcChain.xml><?xml version="1.0" encoding="utf-8"?>
<calcChain xmlns="http://schemas.openxmlformats.org/spreadsheetml/2006/main">
  <c r="H4" i="30" l="1"/>
  <c r="AL11" i="20" l="1"/>
  <c r="AM11" i="20" s="1"/>
  <c r="AL7" i="20"/>
  <c r="AM7" i="20" s="1"/>
  <c r="AN7" i="20" s="1"/>
  <c r="AH11" i="20"/>
  <c r="AC11" i="20"/>
  <c r="X11" i="20"/>
  <c r="AH7" i="20"/>
  <c r="AC7" i="20"/>
  <c r="X7" i="20"/>
  <c r="S11" i="20"/>
  <c r="N11" i="20"/>
  <c r="AN11" i="20" s="1"/>
  <c r="S7" i="20"/>
  <c r="N7" i="20"/>
  <c r="I11" i="20"/>
  <c r="I7" i="20"/>
  <c r="AM5" i="20"/>
  <c r="AM6" i="20"/>
  <c r="AM8" i="20"/>
  <c r="AM9" i="20"/>
  <c r="AM10" i="20"/>
  <c r="AM12" i="20"/>
  <c r="AM13" i="20"/>
  <c r="AM14" i="20"/>
  <c r="AM15" i="20"/>
  <c r="AM16" i="20"/>
  <c r="AM4" i="20"/>
  <c r="AL6" i="25" l="1"/>
  <c r="AM6" i="25" s="1"/>
  <c r="AL5" i="25"/>
  <c r="AM5" i="25" s="1"/>
  <c r="AM4" i="25"/>
  <c r="AW5" i="21" l="1"/>
  <c r="AV6" i="21"/>
  <c r="AW6" i="21" s="1"/>
  <c r="AV7" i="21"/>
  <c r="AW7" i="21" s="1"/>
  <c r="AW10" i="21"/>
  <c r="AV8" i="21"/>
  <c r="AW8" i="21"/>
  <c r="AV11" i="21"/>
  <c r="AW11" i="21" s="1"/>
  <c r="AV9" i="21"/>
  <c r="AW9" i="21" s="1"/>
  <c r="AW12" i="21"/>
  <c r="AV13" i="21"/>
  <c r="AW13" i="21" s="1"/>
  <c r="AW14" i="21"/>
  <c r="AW15" i="21"/>
  <c r="AW4" i="21"/>
  <c r="O4" i="7" l="1"/>
  <c r="H4" i="7"/>
  <c r="I4" i="7" s="1"/>
  <c r="AH5" i="25"/>
  <c r="AC5" i="25"/>
  <c r="X5" i="25"/>
  <c r="S5" i="25"/>
  <c r="H5" i="25"/>
  <c r="I5" i="25" s="1"/>
  <c r="I6" i="25"/>
  <c r="I4" i="25"/>
  <c r="X7" i="30"/>
  <c r="AH7" i="30"/>
  <c r="AC7" i="30"/>
  <c r="S7" i="30"/>
  <c r="N7" i="30"/>
  <c r="H7" i="30"/>
  <c r="I7" i="30" s="1"/>
  <c r="H6" i="30"/>
  <c r="I6" i="30" s="1"/>
  <c r="H5" i="30"/>
  <c r="I5" i="30" s="1"/>
  <c r="I4" i="30"/>
  <c r="AI5" i="26"/>
  <c r="AI6" i="26"/>
  <c r="AI4" i="26"/>
  <c r="H5" i="26"/>
  <c r="I5" i="26" s="1"/>
  <c r="I6" i="26"/>
  <c r="H4" i="26"/>
  <c r="I4" i="26" s="1"/>
  <c r="H6" i="21"/>
  <c r="H5" i="21"/>
  <c r="H7" i="21"/>
  <c r="H11" i="21"/>
  <c r="H9" i="21"/>
  <c r="H13" i="21"/>
  <c r="H8" i="21"/>
  <c r="J7" i="29"/>
  <c r="J11" i="29"/>
  <c r="J9" i="29"/>
  <c r="J13" i="29"/>
  <c r="J8" i="29"/>
  <c r="J12" i="29"/>
  <c r="J14" i="29"/>
  <c r="I12" i="29"/>
  <c r="AD12" i="29"/>
  <c r="Y12" i="29"/>
  <c r="T12" i="29"/>
  <c r="O12" i="29"/>
  <c r="AD10" i="29"/>
  <c r="Y10" i="29"/>
  <c r="T10" i="29"/>
  <c r="O10" i="29"/>
  <c r="I10" i="29"/>
  <c r="J10" i="29" s="1"/>
  <c r="I4" i="29"/>
  <c r="J4" i="29" s="1"/>
  <c r="J6" i="29"/>
  <c r="I7" i="29"/>
  <c r="I9" i="29"/>
  <c r="I8" i="29"/>
  <c r="I5" i="29"/>
  <c r="J5" i="29" s="1"/>
  <c r="AH9" i="2"/>
  <c r="AC9" i="2"/>
  <c r="AI9" i="2" s="1"/>
  <c r="X9" i="2"/>
  <c r="S9" i="2"/>
  <c r="N9" i="2"/>
  <c r="AH12" i="2"/>
  <c r="AI12" i="2" s="1"/>
  <c r="AC12" i="2"/>
  <c r="X12" i="2"/>
  <c r="S12" i="2"/>
  <c r="N12" i="2"/>
  <c r="H4" i="2"/>
  <c r="I4" i="2" s="1"/>
  <c r="I11" i="2"/>
  <c r="H7" i="2"/>
  <c r="I7" i="2" s="1"/>
  <c r="H8" i="2"/>
  <c r="I8" i="2" s="1"/>
  <c r="H6" i="2"/>
  <c r="I6" i="2"/>
  <c r="H10" i="2"/>
  <c r="I10" i="2" s="1"/>
  <c r="I15" i="2"/>
  <c r="H14" i="2"/>
  <c r="I14" i="2" s="1"/>
  <c r="H13" i="2"/>
  <c r="I13" i="2" s="1"/>
  <c r="H16" i="2"/>
  <c r="I16" i="2"/>
  <c r="H12" i="2"/>
  <c r="I12" i="2" s="1"/>
  <c r="H9" i="2"/>
  <c r="I9" i="2" s="1"/>
  <c r="H5" i="2"/>
  <c r="I5" i="2" s="1"/>
  <c r="AH16" i="28"/>
  <c r="AC16" i="28"/>
  <c r="X16" i="28"/>
  <c r="AI16" i="28" s="1"/>
  <c r="N16" i="28"/>
  <c r="H16" i="28"/>
  <c r="I16" i="28" s="1"/>
  <c r="AH12" i="28"/>
  <c r="AC12" i="28"/>
  <c r="X12" i="28"/>
  <c r="N12" i="28"/>
  <c r="H12" i="28"/>
  <c r="I12" i="28" s="1"/>
  <c r="H5" i="28"/>
  <c r="I5" i="28" s="1"/>
  <c r="H7" i="28"/>
  <c r="I7" i="28" s="1"/>
  <c r="I9" i="28"/>
  <c r="H6" i="28"/>
  <c r="I6" i="28" s="1"/>
  <c r="I10" i="28"/>
  <c r="I11" i="28"/>
  <c r="H8" i="28"/>
  <c r="I8" i="28" s="1"/>
  <c r="I13" i="28"/>
  <c r="I14" i="28"/>
  <c r="I15" i="28"/>
  <c r="I17" i="28"/>
  <c r="I18" i="28"/>
  <c r="I19" i="28"/>
  <c r="H4" i="28"/>
  <c r="I4" i="28" s="1"/>
  <c r="AI7" i="30" l="1"/>
  <c r="AN5" i="25"/>
  <c r="AE10" i="29"/>
  <c r="AE12" i="29"/>
  <c r="AI12" i="28"/>
  <c r="AH57" i="27"/>
  <c r="AC57" i="27"/>
  <c r="AI57" i="27" s="1"/>
  <c r="X57" i="27"/>
  <c r="N57" i="27"/>
  <c r="AH42" i="27"/>
  <c r="AC42" i="27"/>
  <c r="X42" i="27"/>
  <c r="N42" i="27"/>
  <c r="H42" i="27"/>
  <c r="I42" i="27" s="1"/>
  <c r="H57" i="27"/>
  <c r="I57" i="27" s="1"/>
  <c r="AH27" i="27"/>
  <c r="AC27" i="27"/>
  <c r="X27" i="27"/>
  <c r="N27" i="27"/>
  <c r="H27" i="27"/>
  <c r="I27" i="27" s="1"/>
  <c r="AI27" i="27" s="1"/>
  <c r="H6" i="27"/>
  <c r="I6" i="27" s="1"/>
  <c r="H5" i="27"/>
  <c r="I5" i="27" s="1"/>
  <c r="H7" i="27"/>
  <c r="I7" i="27" s="1"/>
  <c r="H9" i="27"/>
  <c r="I9" i="27" s="1"/>
  <c r="H8" i="27"/>
  <c r="I8" i="27" s="1"/>
  <c r="H11" i="27"/>
  <c r="I11" i="27" s="1"/>
  <c r="H10" i="27"/>
  <c r="I10" i="27" s="1"/>
  <c r="H12" i="27"/>
  <c r="I12" i="27" s="1"/>
  <c r="I18" i="27"/>
  <c r="H13" i="27"/>
  <c r="I13" i="27" s="1"/>
  <c r="I20" i="27"/>
  <c r="H16" i="27"/>
  <c r="I16" i="27" s="1"/>
  <c r="H17" i="27"/>
  <c r="I17" i="27" s="1"/>
  <c r="I22" i="27"/>
  <c r="H15" i="27"/>
  <c r="I15" i="27" s="1"/>
  <c r="H14" i="27"/>
  <c r="I14" i="27" s="1"/>
  <c r="I25" i="27"/>
  <c r="I24" i="27"/>
  <c r="H19" i="27"/>
  <c r="I19" i="27" s="1"/>
  <c r="H21" i="27"/>
  <c r="I21" i="27" s="1"/>
  <c r="I29" i="27"/>
  <c r="H28" i="27"/>
  <c r="I28" i="27" s="1"/>
  <c r="H26" i="27"/>
  <c r="I26" i="27" s="1"/>
  <c r="I30" i="27"/>
  <c r="I31" i="27"/>
  <c r="I32" i="27"/>
  <c r="I33" i="27"/>
  <c r="I34" i="27"/>
  <c r="I35" i="27"/>
  <c r="I36" i="27"/>
  <c r="I37" i="27"/>
  <c r="I38" i="27"/>
  <c r="I39" i="27"/>
  <c r="I40" i="27"/>
  <c r="I41" i="27"/>
  <c r="H23" i="27"/>
  <c r="I23" i="27" s="1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8" i="27"/>
  <c r="I59" i="27"/>
  <c r="H4" i="27"/>
  <c r="I4" i="27" s="1"/>
  <c r="AI42" i="27" l="1"/>
  <c r="AQ5" i="21"/>
  <c r="AL5" i="21"/>
  <c r="AQ4" i="21" l="1"/>
  <c r="AQ10" i="21"/>
  <c r="AQ11" i="21" l="1"/>
  <c r="AQ7" i="21"/>
  <c r="AQ9" i="21"/>
  <c r="AQ13" i="21"/>
  <c r="AQ8" i="21"/>
  <c r="AL15" i="21"/>
  <c r="AM15" i="21" s="1"/>
  <c r="AM8" i="21"/>
  <c r="AL13" i="21"/>
  <c r="AM13" i="21" s="1"/>
  <c r="AM5" i="21"/>
  <c r="AM9" i="21"/>
  <c r="AL7" i="21"/>
  <c r="AM7" i="21" s="1"/>
  <c r="AM14" i="21"/>
  <c r="AL11" i="21"/>
  <c r="AM11" i="21" s="1"/>
  <c r="AM12" i="21"/>
  <c r="AL10" i="21"/>
  <c r="AM10" i="21" s="1"/>
  <c r="AL6" i="21"/>
  <c r="AM6" i="21" s="1"/>
  <c r="AL4" i="21"/>
  <c r="AM4" i="21" s="1"/>
  <c r="AB6" i="26" l="1"/>
  <c r="AC6" i="26" s="1"/>
  <c r="AB5" i="26"/>
  <c r="AC5" i="26" s="1"/>
  <c r="AB4" i="26"/>
  <c r="AC4" i="26" s="1"/>
  <c r="AB6" i="25"/>
  <c r="AC6" i="25" s="1"/>
  <c r="AB4" i="25"/>
  <c r="AC4" i="25" s="1"/>
  <c r="AQ6" i="21"/>
  <c r="AR6" i="21" s="1"/>
  <c r="AR12" i="21"/>
  <c r="AR14" i="21"/>
  <c r="AR9" i="21"/>
  <c r="AR5" i="21"/>
  <c r="AR10" i="21"/>
  <c r="AR11" i="21"/>
  <c r="AR7" i="21"/>
  <c r="AR13" i="21"/>
  <c r="AR8" i="21"/>
  <c r="AR15" i="21"/>
  <c r="AR4" i="21"/>
  <c r="AG8" i="21"/>
  <c r="AH8" i="21" s="1"/>
  <c r="AG13" i="21"/>
  <c r="AH13" i="21" s="1"/>
  <c r="AG7" i="21"/>
  <c r="AH7" i="21" s="1"/>
  <c r="AG11" i="21"/>
  <c r="AH11" i="21" s="1"/>
  <c r="AG5" i="21"/>
  <c r="AH5" i="21" s="1"/>
  <c r="AG9" i="21"/>
  <c r="AH9" i="21" s="1"/>
  <c r="AH14" i="21"/>
  <c r="AG12" i="21"/>
  <c r="AH12" i="21" s="1"/>
  <c r="AG6" i="21"/>
  <c r="AH6" i="21" s="1"/>
  <c r="AG4" i="21"/>
  <c r="AH4" i="21" s="1"/>
  <c r="M4" i="7"/>
  <c r="N4" i="7" s="1"/>
  <c r="AG10" i="2"/>
  <c r="AH10" i="2" s="1"/>
  <c r="AC10" i="2"/>
  <c r="X10" i="2"/>
  <c r="S10" i="2"/>
  <c r="N10" i="2"/>
  <c r="AI10" i="2" s="1"/>
  <c r="AG4" i="2"/>
  <c r="AG5" i="2"/>
  <c r="AG8" i="2"/>
  <c r="AG6" i="2"/>
  <c r="AG14" i="2"/>
  <c r="AG16" i="2"/>
  <c r="AC13" i="2"/>
  <c r="AB16" i="2"/>
  <c r="AC16" i="2" s="1"/>
  <c r="AB14" i="2"/>
  <c r="AC14" i="2" s="1"/>
  <c r="AB15" i="2"/>
  <c r="AC15" i="2" s="1"/>
  <c r="AB6" i="2"/>
  <c r="AC6" i="2" s="1"/>
  <c r="AB8" i="2"/>
  <c r="AC8" i="2" s="1"/>
  <c r="AB7" i="2"/>
  <c r="AC7" i="2" s="1"/>
  <c r="AB5" i="2"/>
  <c r="AC5" i="2" s="1"/>
  <c r="AB4" i="2"/>
  <c r="AC4" i="2" s="1"/>
  <c r="AB11" i="2"/>
  <c r="AC11" i="2" s="1"/>
  <c r="M4" i="27" l="1"/>
  <c r="N4" i="27" s="1"/>
  <c r="M4" i="30"/>
  <c r="N4" i="30" s="1"/>
  <c r="Y11" i="29" l="1"/>
  <c r="T11" i="29"/>
  <c r="O11" i="29"/>
  <c r="AC11" i="29" l="1"/>
  <c r="AD11" i="29" s="1"/>
  <c r="AE11" i="29" s="1"/>
  <c r="AH6" i="30"/>
  <c r="AG5" i="30"/>
  <c r="AH5" i="30" s="1"/>
  <c r="AG4" i="30"/>
  <c r="AH4" i="30" s="1"/>
  <c r="AC15" i="21"/>
  <c r="X15" i="21"/>
  <c r="AC8" i="21"/>
  <c r="X8" i="21"/>
  <c r="AC7" i="21"/>
  <c r="X7" i="21"/>
  <c r="AC9" i="21"/>
  <c r="X9" i="21"/>
  <c r="S15" i="21"/>
  <c r="N15" i="21"/>
  <c r="I15" i="21"/>
  <c r="S8" i="21"/>
  <c r="N8" i="21"/>
  <c r="I8" i="21"/>
  <c r="S7" i="21"/>
  <c r="N7" i="21"/>
  <c r="AX7" i="21" s="1"/>
  <c r="I7" i="21"/>
  <c r="S9" i="21"/>
  <c r="N9" i="21"/>
  <c r="AX9" i="21" s="1"/>
  <c r="I9" i="21"/>
  <c r="AG6" i="25"/>
  <c r="AH6" i="25" s="1"/>
  <c r="AG4" i="25"/>
  <c r="AH4" i="25" s="1"/>
  <c r="W4" i="25"/>
  <c r="X4" i="25" s="1"/>
  <c r="W6" i="25"/>
  <c r="X6" i="25" s="1"/>
  <c r="AG5" i="26"/>
  <c r="AH5" i="26" s="1"/>
  <c r="AG6" i="26"/>
  <c r="AH6" i="26" s="1"/>
  <c r="AG4" i="26"/>
  <c r="AH4" i="26" s="1"/>
  <c r="AC14" i="20"/>
  <c r="X14" i="20"/>
  <c r="S14" i="20"/>
  <c r="N14" i="20"/>
  <c r="AC10" i="20"/>
  <c r="X10" i="20"/>
  <c r="S10" i="20"/>
  <c r="N10" i="20"/>
  <c r="AN10" i="20" s="1"/>
  <c r="I14" i="20"/>
  <c r="I10" i="20"/>
  <c r="AH8" i="20"/>
  <c r="AH9" i="20"/>
  <c r="AH12" i="20"/>
  <c r="AH13" i="20"/>
  <c r="AH15" i="20"/>
  <c r="AH16" i="20"/>
  <c r="AG14" i="20"/>
  <c r="AH14" i="20" s="1"/>
  <c r="AG10" i="20"/>
  <c r="AH10" i="20" s="1"/>
  <c r="AG6" i="20"/>
  <c r="AH6" i="20" s="1"/>
  <c r="AG5" i="20"/>
  <c r="AH5" i="20" s="1"/>
  <c r="AG4" i="20"/>
  <c r="AH4" i="20" s="1"/>
  <c r="AH8" i="28"/>
  <c r="AH15" i="28"/>
  <c r="AH13" i="28"/>
  <c r="AH17" i="28"/>
  <c r="AH18" i="28"/>
  <c r="AC19" i="28"/>
  <c r="AC14" i="28"/>
  <c r="AC11" i="28"/>
  <c r="AC6" i="28"/>
  <c r="AC9" i="28"/>
  <c r="X19" i="28"/>
  <c r="X14" i="28"/>
  <c r="X11" i="28"/>
  <c r="X6" i="28"/>
  <c r="X9" i="28"/>
  <c r="N19" i="28"/>
  <c r="N14" i="28"/>
  <c r="N11" i="28"/>
  <c r="N6" i="28"/>
  <c r="N9" i="28"/>
  <c r="AG14" i="28"/>
  <c r="AH14" i="28" s="1"/>
  <c r="AG6" i="28"/>
  <c r="AH6" i="28" s="1"/>
  <c r="AG11" i="28"/>
  <c r="AH11" i="28" s="1"/>
  <c r="AG9" i="28"/>
  <c r="AH9" i="28" s="1"/>
  <c r="AG5" i="28"/>
  <c r="AH5" i="28" s="1"/>
  <c r="AG7" i="28"/>
  <c r="AH7" i="28" s="1"/>
  <c r="AG10" i="28"/>
  <c r="AH10" i="28" s="1"/>
  <c r="AG4" i="28"/>
  <c r="AH4" i="28" s="1"/>
  <c r="AG5" i="27"/>
  <c r="AH5" i="27" s="1"/>
  <c r="AH20" i="27"/>
  <c r="AH14" i="27"/>
  <c r="AH25" i="27"/>
  <c r="AH29" i="27"/>
  <c r="AH30" i="27"/>
  <c r="AH31" i="27"/>
  <c r="AH33" i="27"/>
  <c r="AH34" i="27"/>
  <c r="AH36" i="27"/>
  <c r="AH37" i="27"/>
  <c r="AH38" i="27"/>
  <c r="AH41" i="27"/>
  <c r="AH23" i="27"/>
  <c r="AH43" i="27"/>
  <c r="AH44" i="27"/>
  <c r="AH46" i="27"/>
  <c r="AH49" i="27"/>
  <c r="AH39" i="27"/>
  <c r="AH54" i="27"/>
  <c r="AH47" i="27"/>
  <c r="AH48" i="27"/>
  <c r="AH50" i="27"/>
  <c r="AH51" i="27"/>
  <c r="AH53" i="27"/>
  <c r="AH55" i="27"/>
  <c r="AH56" i="27"/>
  <c r="AH58" i="27"/>
  <c r="AC59" i="27"/>
  <c r="AC52" i="27"/>
  <c r="AC45" i="27"/>
  <c r="AC40" i="27"/>
  <c r="AC35" i="27"/>
  <c r="AC32" i="27"/>
  <c r="AC26" i="27"/>
  <c r="AC28" i="27"/>
  <c r="AC19" i="27"/>
  <c r="X59" i="27"/>
  <c r="X52" i="27"/>
  <c r="X45" i="27"/>
  <c r="X40" i="27"/>
  <c r="X35" i="27"/>
  <c r="X32" i="27"/>
  <c r="X26" i="27"/>
  <c r="X28" i="27"/>
  <c r="X19" i="27"/>
  <c r="N59" i="27"/>
  <c r="N52" i="27"/>
  <c r="N45" i="27"/>
  <c r="N40" i="27"/>
  <c r="N35" i="27"/>
  <c r="N32" i="27"/>
  <c r="N26" i="27"/>
  <c r="AI26" i="27" s="1"/>
  <c r="N28" i="27"/>
  <c r="AI28" i="27" s="1"/>
  <c r="N19" i="27"/>
  <c r="AG40" i="27"/>
  <c r="AH40" i="27" s="1"/>
  <c r="AG45" i="27"/>
  <c r="AH45" i="27" s="1"/>
  <c r="AG52" i="27"/>
  <c r="AH52" i="27" s="1"/>
  <c r="AG59" i="27"/>
  <c r="AH59" i="27" s="1"/>
  <c r="AG28" i="27"/>
  <c r="AH28" i="27" s="1"/>
  <c r="AG26" i="27"/>
  <c r="AH26" i="27" s="1"/>
  <c r="AG32" i="27"/>
  <c r="AH32" i="27" s="1"/>
  <c r="AG35" i="27"/>
  <c r="AH35" i="27" s="1"/>
  <c r="AG19" i="27"/>
  <c r="AH19" i="27" s="1"/>
  <c r="AG7" i="27"/>
  <c r="AH7" i="27" s="1"/>
  <c r="AG6" i="27"/>
  <c r="AH6" i="27" s="1"/>
  <c r="AG8" i="27"/>
  <c r="AH8" i="27" s="1"/>
  <c r="AG9" i="27"/>
  <c r="AH9" i="27" s="1"/>
  <c r="AG10" i="27"/>
  <c r="AH10" i="27" s="1"/>
  <c r="AG12" i="27"/>
  <c r="AH12" i="27" s="1"/>
  <c r="AG11" i="27"/>
  <c r="AH11" i="27" s="1"/>
  <c r="AG18" i="27"/>
  <c r="AH18" i="27" s="1"/>
  <c r="AG13" i="27"/>
  <c r="AH13" i="27" s="1"/>
  <c r="AG22" i="27"/>
  <c r="AH22" i="27" s="1"/>
  <c r="AG17" i="27"/>
  <c r="AH17" i="27" s="1"/>
  <c r="AG15" i="27"/>
  <c r="AH15" i="27" s="1"/>
  <c r="AG24" i="27"/>
  <c r="AH24" i="27" s="1"/>
  <c r="AG21" i="27"/>
  <c r="AH21" i="27" s="1"/>
  <c r="AG16" i="27"/>
  <c r="AH16" i="27" s="1"/>
  <c r="AG4" i="27"/>
  <c r="AH4" i="27" s="1"/>
  <c r="X16" i="2"/>
  <c r="S16" i="2"/>
  <c r="N16" i="2"/>
  <c r="AH16" i="2"/>
  <c r="AH5" i="2"/>
  <c r="AH4" i="2"/>
  <c r="AH6" i="2"/>
  <c r="AH7" i="2"/>
  <c r="AH8" i="2"/>
  <c r="AH15" i="2"/>
  <c r="AH14" i="2"/>
  <c r="AH13" i="2"/>
  <c r="AH11" i="2"/>
  <c r="X13" i="2"/>
  <c r="X14" i="2"/>
  <c r="X15" i="2"/>
  <c r="W8" i="2"/>
  <c r="X8" i="2" s="1"/>
  <c r="W7" i="2"/>
  <c r="X7" i="2" s="1"/>
  <c r="W6" i="2"/>
  <c r="X6" i="2" s="1"/>
  <c r="W4" i="2"/>
  <c r="X4" i="2" s="1"/>
  <c r="W5" i="2"/>
  <c r="X5" i="2" s="1"/>
  <c r="W11" i="2"/>
  <c r="X11" i="2" s="1"/>
  <c r="AN14" i="20" l="1"/>
  <c r="AX8" i="21"/>
  <c r="AX15" i="21"/>
  <c r="AI16" i="2"/>
  <c r="AI6" i="28"/>
  <c r="AI9" i="28"/>
  <c r="AI11" i="28"/>
  <c r="AI14" i="28"/>
  <c r="AI19" i="28"/>
  <c r="AI19" i="27"/>
  <c r="AI32" i="27"/>
  <c r="AI35" i="27"/>
  <c r="AI45" i="27"/>
  <c r="AI52" i="27"/>
  <c r="AI59" i="27"/>
  <c r="AI40" i="27"/>
  <c r="AB4" i="28"/>
  <c r="AC5" i="29" l="1"/>
  <c r="AD5" i="29" s="1"/>
  <c r="AC6" i="29"/>
  <c r="AD6" i="29" s="1"/>
  <c r="AD7" i="29"/>
  <c r="AD13" i="29"/>
  <c r="AD9" i="29"/>
  <c r="AD8" i="29"/>
  <c r="AC4" i="29"/>
  <c r="AD4" i="29" s="1"/>
  <c r="Y6" i="29" l="1"/>
  <c r="T6" i="29"/>
  <c r="O6" i="29"/>
  <c r="AE6" i="29" l="1"/>
  <c r="S15" i="2"/>
  <c r="N15" i="2"/>
  <c r="AI15" i="2" s="1"/>
  <c r="S14" i="2"/>
  <c r="N14" i="2"/>
  <c r="AI14" i="2" s="1"/>
  <c r="Y5" i="29"/>
  <c r="T5" i="29"/>
  <c r="O8" i="29"/>
  <c r="O5" i="29"/>
  <c r="AE5" i="29" s="1"/>
  <c r="M4" i="28" l="1"/>
  <c r="Y7" i="3" l="1"/>
  <c r="M6" i="26" l="1"/>
  <c r="N6" i="26" s="1"/>
  <c r="AB4" i="30"/>
  <c r="H4" i="3"/>
  <c r="H4" i="20"/>
  <c r="AB4" i="27"/>
  <c r="M11" i="2"/>
  <c r="S13" i="2"/>
  <c r="N13" i="2" l="1"/>
  <c r="AI13" i="2" s="1"/>
  <c r="Y9" i="29"/>
  <c r="T9" i="29"/>
  <c r="N9" i="29"/>
  <c r="O9" i="29" s="1"/>
  <c r="AE9" i="29" s="1"/>
  <c r="M5" i="30"/>
  <c r="N5" i="30" s="1"/>
  <c r="N6" i="30"/>
  <c r="X7" i="3"/>
  <c r="S7" i="3"/>
  <c r="N7" i="3"/>
  <c r="I7" i="3"/>
  <c r="H5" i="3"/>
  <c r="H12" i="20"/>
  <c r="H9" i="20"/>
  <c r="H13" i="20"/>
  <c r="M5" i="28"/>
  <c r="M8" i="28"/>
  <c r="M15" i="28"/>
  <c r="AC22" i="27" l="1"/>
  <c r="AC17" i="27"/>
  <c r="AC15" i="27"/>
  <c r="AC31" i="27"/>
  <c r="AC34" i="27"/>
  <c r="AC37" i="27"/>
  <c r="AC38" i="27"/>
  <c r="AC41" i="27"/>
  <c r="AC43" i="27"/>
  <c r="AC44" i="27"/>
  <c r="X44" i="27"/>
  <c r="X43" i="27"/>
  <c r="X41" i="27"/>
  <c r="X38" i="27"/>
  <c r="X37" i="27"/>
  <c r="X34" i="27"/>
  <c r="X31" i="27"/>
  <c r="X15" i="27"/>
  <c r="X17" i="27"/>
  <c r="X22" i="27"/>
  <c r="M41" i="27"/>
  <c r="N41" i="27" s="1"/>
  <c r="AI41" i="27" s="1"/>
  <c r="M43" i="27"/>
  <c r="N43" i="27" s="1"/>
  <c r="AI43" i="27" s="1"/>
  <c r="M44" i="27"/>
  <c r="N44" i="27" s="1"/>
  <c r="AI44" i="27" s="1"/>
  <c r="M34" i="27"/>
  <c r="N34" i="27" s="1"/>
  <c r="M37" i="27"/>
  <c r="N37" i="27" s="1"/>
  <c r="M38" i="27"/>
  <c r="N38" i="27" s="1"/>
  <c r="M17" i="27"/>
  <c r="N17" i="27" s="1"/>
  <c r="M15" i="27"/>
  <c r="N15" i="27" s="1"/>
  <c r="M31" i="27"/>
  <c r="N31" i="27" s="1"/>
  <c r="AI31" i="27" s="1"/>
  <c r="M22" i="27"/>
  <c r="N22" i="27" s="1"/>
  <c r="AI22" i="27" s="1"/>
  <c r="M5" i="27"/>
  <c r="M7" i="27"/>
  <c r="M20" i="27"/>
  <c r="M6" i="27"/>
  <c r="M8" i="27"/>
  <c r="M10" i="27"/>
  <c r="M11" i="27"/>
  <c r="M9" i="27"/>
  <c r="M18" i="27"/>
  <c r="M12" i="27"/>
  <c r="M25" i="27"/>
  <c r="M13" i="27"/>
  <c r="M14" i="27"/>
  <c r="M23" i="27"/>
  <c r="M21" i="27"/>
  <c r="M33" i="27"/>
  <c r="M24" i="27"/>
  <c r="M49" i="27"/>
  <c r="M54" i="27"/>
  <c r="AI17" i="27" l="1"/>
  <c r="AI15" i="27"/>
  <c r="AI38" i="27"/>
  <c r="AI37" i="27"/>
  <c r="AI34" i="27"/>
  <c r="AC47" i="27"/>
  <c r="AC39" i="27"/>
  <c r="AC50" i="27"/>
  <c r="AC16" i="27"/>
  <c r="AC51" i="27"/>
  <c r="AC48" i="27"/>
  <c r="AC55" i="27"/>
  <c r="AC33" i="27"/>
  <c r="AC53" i="27"/>
  <c r="AC24" i="27"/>
  <c r="AC56" i="27"/>
  <c r="AC58" i="27"/>
  <c r="AC4" i="27"/>
  <c r="AB49" i="27"/>
  <c r="AC49" i="27" s="1"/>
  <c r="AI49" i="27" s="1"/>
  <c r="AB54" i="27"/>
  <c r="AC54" i="27" s="1"/>
  <c r="AI54" i="27" s="1"/>
  <c r="AB46" i="27"/>
  <c r="AC46" i="27" s="1"/>
  <c r="AI46" i="27" s="1"/>
  <c r="AB21" i="27"/>
  <c r="AC21" i="27" s="1"/>
  <c r="AI21" i="27" s="1"/>
  <c r="AB23" i="27"/>
  <c r="AC23" i="27" s="1"/>
  <c r="AI23" i="27" s="1"/>
  <c r="AB14" i="27"/>
  <c r="AC14" i="27" s="1"/>
  <c r="AB36" i="27"/>
  <c r="AC36" i="27" s="1"/>
  <c r="AB30" i="27"/>
  <c r="AC30" i="27" s="1"/>
  <c r="AB5" i="27"/>
  <c r="AC5" i="27" s="1"/>
  <c r="AB20" i="27"/>
  <c r="AC20" i="27" s="1"/>
  <c r="AB7" i="27"/>
  <c r="AC7" i="27" s="1"/>
  <c r="AB6" i="27"/>
  <c r="AC6" i="27" s="1"/>
  <c r="AB8" i="27"/>
  <c r="AC8" i="27" s="1"/>
  <c r="AB10" i="27"/>
  <c r="AC10" i="27" s="1"/>
  <c r="AB29" i="27"/>
  <c r="AC29" i="27" s="1"/>
  <c r="AB9" i="27"/>
  <c r="AC9" i="27" s="1"/>
  <c r="AB11" i="27"/>
  <c r="AC11" i="27" s="1"/>
  <c r="AB18" i="27"/>
  <c r="AC18" i="27" s="1"/>
  <c r="AB25" i="27"/>
  <c r="AC25" i="27" s="1"/>
  <c r="AB12" i="27"/>
  <c r="AC12" i="27" s="1"/>
  <c r="AB13" i="27"/>
  <c r="AC13" i="27" s="1"/>
  <c r="AC8" i="28"/>
  <c r="AC10" i="28"/>
  <c r="AC18" i="28"/>
  <c r="AC15" i="28"/>
  <c r="AC4" i="28"/>
  <c r="AB5" i="28"/>
  <c r="AC5" i="28" s="1"/>
  <c r="AB13" i="28"/>
  <c r="AC13" i="28" s="1"/>
  <c r="AB7" i="28"/>
  <c r="AC7" i="28" s="1"/>
  <c r="AB17" i="28"/>
  <c r="AC17" i="28" s="1"/>
  <c r="X6" i="3" l="1"/>
  <c r="X5" i="3"/>
  <c r="W4" i="3"/>
  <c r="X4" i="3" s="1"/>
  <c r="AB4" i="21"/>
  <c r="AC4" i="21" s="1"/>
  <c r="AB10" i="21"/>
  <c r="AC10" i="21" s="1"/>
  <c r="AB6" i="21"/>
  <c r="AC6" i="21" s="1"/>
  <c r="AC12" i="21"/>
  <c r="AB11" i="21"/>
  <c r="AC11" i="21" s="1"/>
  <c r="AC5" i="21"/>
  <c r="AB13" i="21"/>
  <c r="AC13" i="21" s="1"/>
  <c r="AB14" i="21"/>
  <c r="AC14" i="21" s="1"/>
  <c r="W5" i="30"/>
  <c r="X5" i="30" s="1"/>
  <c r="W6" i="30"/>
  <c r="X6" i="30" s="1"/>
  <c r="W4" i="30"/>
  <c r="X4" i="30" s="1"/>
  <c r="AC8" i="20"/>
  <c r="AC16" i="20"/>
  <c r="AC15" i="20"/>
  <c r="AC13" i="20"/>
  <c r="AC9" i="20"/>
  <c r="AC12" i="20"/>
  <c r="AB6" i="20"/>
  <c r="AC6" i="20" s="1"/>
  <c r="AB5" i="20"/>
  <c r="AC5" i="20" s="1"/>
  <c r="W6" i="20" l="1"/>
  <c r="X6" i="20" s="1"/>
  <c r="W5" i="20"/>
  <c r="X5" i="20" s="1"/>
  <c r="W8" i="20"/>
  <c r="X8" i="20" s="1"/>
  <c r="X16" i="20"/>
  <c r="X15" i="20"/>
  <c r="X13" i="20"/>
  <c r="X9" i="20"/>
  <c r="W12" i="20"/>
  <c r="X12" i="20" s="1"/>
  <c r="W4" i="20"/>
  <c r="X4" i="20" s="1"/>
  <c r="W13" i="21"/>
  <c r="X13" i="21" s="1"/>
  <c r="W4" i="21"/>
  <c r="X4" i="21" s="1"/>
  <c r="W10" i="21"/>
  <c r="X10" i="21" s="1"/>
  <c r="W6" i="21"/>
  <c r="X6" i="21" s="1"/>
  <c r="W12" i="21"/>
  <c r="X12" i="21" s="1"/>
  <c r="X11" i="21"/>
  <c r="X5" i="21"/>
  <c r="W14" i="21"/>
  <c r="X14" i="21" s="1"/>
  <c r="AB5" i="30" l="1"/>
  <c r="AC5" i="30" s="1"/>
  <c r="R5" i="30"/>
  <c r="S5" i="30" s="1"/>
  <c r="AI5" i="30" s="1"/>
  <c r="AB6" i="30"/>
  <c r="AC6" i="30" s="1"/>
  <c r="R6" i="30"/>
  <c r="S6" i="30" s="1"/>
  <c r="AI6" i="30" s="1"/>
  <c r="AC4" i="30"/>
  <c r="R4" i="30"/>
  <c r="S4" i="30" s="1"/>
  <c r="AI4" i="30" s="1"/>
  <c r="M4" i="25" l="1"/>
  <c r="N4" i="25" s="1"/>
  <c r="N13" i="21"/>
  <c r="M5" i="21"/>
  <c r="N5" i="21" s="1"/>
  <c r="M12" i="21"/>
  <c r="N12" i="21" s="1"/>
  <c r="M1048573" i="21"/>
  <c r="N1048573" i="21" s="1"/>
  <c r="M11" i="21"/>
  <c r="N11" i="21" s="1"/>
  <c r="M10" i="21"/>
  <c r="N10" i="21" s="1"/>
  <c r="M4" i="21"/>
  <c r="N4" i="21" s="1"/>
  <c r="M6" i="21"/>
  <c r="N6" i="21" s="1"/>
  <c r="M14" i="21"/>
  <c r="N14" i="21" s="1"/>
  <c r="M6" i="3"/>
  <c r="N6" i="3" s="1"/>
  <c r="M4" i="3"/>
  <c r="N4" i="3" s="1"/>
  <c r="N5" i="3"/>
  <c r="N9" i="20"/>
  <c r="M12" i="20"/>
  <c r="N12" i="20" s="1"/>
  <c r="N13" i="20"/>
  <c r="M15" i="20"/>
  <c r="N15" i="20" s="1"/>
  <c r="M16" i="20"/>
  <c r="N16" i="20" s="1"/>
  <c r="M8" i="20"/>
  <c r="N8" i="20" s="1"/>
  <c r="M5" i="20"/>
  <c r="N5" i="20" s="1"/>
  <c r="M6" i="20"/>
  <c r="N6" i="20" s="1"/>
  <c r="M4" i="20"/>
  <c r="N4" i="20" s="1"/>
  <c r="S4" i="29"/>
  <c r="T4" i="29" s="1"/>
  <c r="S13" i="29"/>
  <c r="T13" i="29" s="1"/>
  <c r="S7" i="29"/>
  <c r="T7" i="29" s="1"/>
  <c r="S8" i="29"/>
  <c r="T8" i="29" s="1"/>
  <c r="R4" i="26"/>
  <c r="S4" i="26" s="1"/>
  <c r="R5" i="26"/>
  <c r="S8" i="2"/>
  <c r="R7" i="2"/>
  <c r="S7" i="2" s="1"/>
  <c r="R6" i="2"/>
  <c r="S6" i="2" s="1"/>
  <c r="R5" i="2"/>
  <c r="S5" i="2" s="1"/>
  <c r="R4" i="2"/>
  <c r="S4" i="2" s="1"/>
  <c r="R11" i="2"/>
  <c r="S11" i="2" s="1"/>
  <c r="S5" i="26" l="1"/>
  <c r="S6" i="26"/>
  <c r="R58" i="27"/>
  <c r="S58" i="27" s="1"/>
  <c r="R56" i="27"/>
  <c r="S56" i="27" s="1"/>
  <c r="R48" i="27"/>
  <c r="S48" i="27" s="1"/>
  <c r="R53" i="27"/>
  <c r="S53" i="27" s="1"/>
  <c r="R55" i="27"/>
  <c r="S55" i="27" s="1"/>
  <c r="R51" i="27"/>
  <c r="S51" i="27" s="1"/>
  <c r="R16" i="27"/>
  <c r="S16" i="27" s="1"/>
  <c r="R33" i="27"/>
  <c r="S33" i="27" s="1"/>
  <c r="R39" i="27"/>
  <c r="S39" i="27" s="1"/>
  <c r="R9" i="27"/>
  <c r="S9" i="27" s="1"/>
  <c r="R13" i="27"/>
  <c r="S13" i="27" s="1"/>
  <c r="R12" i="27"/>
  <c r="S12" i="27" s="1"/>
  <c r="R18" i="27"/>
  <c r="S18" i="27" s="1"/>
  <c r="R29" i="27"/>
  <c r="S29" i="27" s="1"/>
  <c r="R25" i="27"/>
  <c r="S25" i="27" s="1"/>
  <c r="R10" i="27"/>
  <c r="S10" i="27" s="1"/>
  <c r="R6" i="27"/>
  <c r="S6" i="27" s="1"/>
  <c r="R8" i="27"/>
  <c r="S8" i="27" s="1"/>
  <c r="R7" i="27"/>
  <c r="S7" i="27" s="1"/>
  <c r="R20" i="27"/>
  <c r="S20" i="27" s="1"/>
  <c r="R5" i="27"/>
  <c r="S5" i="27" s="1"/>
  <c r="R4" i="27"/>
  <c r="S4" i="27" s="1"/>
  <c r="R10" i="28"/>
  <c r="S10" i="28" s="1"/>
  <c r="R5" i="28"/>
  <c r="S5" i="28" s="1"/>
  <c r="R4" i="28"/>
  <c r="S4" i="28" s="1"/>
  <c r="W5" i="26" l="1"/>
  <c r="W4" i="26"/>
  <c r="R6" i="25"/>
  <c r="X6" i="26" l="1"/>
  <c r="R6" i="3"/>
  <c r="S6" i="3" s="1"/>
  <c r="Y6" i="3" s="1"/>
  <c r="I6" i="3"/>
  <c r="I5" i="21"/>
  <c r="R5" i="21"/>
  <c r="S5" i="21" s="1"/>
  <c r="AX5" i="21" s="1"/>
  <c r="R6" i="21"/>
  <c r="R4" i="21"/>
  <c r="R11" i="21"/>
  <c r="R10" i="21"/>
  <c r="R14" i="21"/>
  <c r="N4" i="29"/>
  <c r="O4" i="29" s="1"/>
  <c r="AE4" i="29" s="1"/>
  <c r="X4" i="29"/>
  <c r="Y4" i="29" s="1"/>
  <c r="X13" i="29"/>
  <c r="X7" i="29"/>
  <c r="X8" i="29"/>
  <c r="W5" i="28"/>
  <c r="X5" i="28" s="1"/>
  <c r="X13" i="28"/>
  <c r="X8" i="28"/>
  <c r="X7" i="28"/>
  <c r="W10" i="28"/>
  <c r="X10" i="28" s="1"/>
  <c r="X17" i="28"/>
  <c r="X15" i="28"/>
  <c r="W18" i="28"/>
  <c r="X18" i="28" s="1"/>
  <c r="W4" i="28"/>
  <c r="N16" i="27"/>
  <c r="R12" i="20"/>
  <c r="S12" i="20" s="1"/>
  <c r="I12" i="20"/>
  <c r="I9" i="20"/>
  <c r="R9" i="20"/>
  <c r="S9" i="20" s="1"/>
  <c r="AN9" i="20" s="1"/>
  <c r="R6" i="20"/>
  <c r="R16" i="20"/>
  <c r="R5" i="20"/>
  <c r="R15" i="20"/>
  <c r="R8" i="20"/>
  <c r="W16" i="27"/>
  <c r="X16" i="27" s="1"/>
  <c r="X36" i="27"/>
  <c r="W5" i="27"/>
  <c r="X5" i="27" s="1"/>
  <c r="W20" i="27"/>
  <c r="X20" i="27" s="1"/>
  <c r="W7" i="27"/>
  <c r="X7" i="27" s="1"/>
  <c r="W8" i="27"/>
  <c r="X8" i="27" s="1"/>
  <c r="W10" i="27"/>
  <c r="X10" i="27" s="1"/>
  <c r="W11" i="27"/>
  <c r="X11" i="27" s="1"/>
  <c r="W6" i="27"/>
  <c r="X6" i="27" s="1"/>
  <c r="W47" i="27"/>
  <c r="X47" i="27" s="1"/>
  <c r="W29" i="27"/>
  <c r="X29" i="27" s="1"/>
  <c r="W18" i="27"/>
  <c r="X18" i="27" s="1"/>
  <c r="W13" i="27"/>
  <c r="X13" i="27" s="1"/>
  <c r="W12" i="27"/>
  <c r="X12" i="27" s="1"/>
  <c r="W50" i="27"/>
  <c r="X50" i="27" s="1"/>
  <c r="W25" i="27"/>
  <c r="X25" i="27" s="1"/>
  <c r="W39" i="27"/>
  <c r="X39" i="27" s="1"/>
  <c r="X24" i="27"/>
  <c r="X33" i="27"/>
  <c r="X14" i="27"/>
  <c r="X51" i="27"/>
  <c r="X55" i="27"/>
  <c r="W9" i="27"/>
  <c r="X9" i="27" s="1"/>
  <c r="X30" i="27"/>
  <c r="X53" i="27"/>
  <c r="X48" i="27"/>
  <c r="X56" i="27"/>
  <c r="X58" i="27"/>
  <c r="AN12" i="20" l="1"/>
  <c r="AI16" i="27"/>
  <c r="X5" i="26"/>
  <c r="X4" i="26"/>
  <c r="S6" i="21"/>
  <c r="S11" i="21"/>
  <c r="S10" i="21"/>
  <c r="S12" i="21"/>
  <c r="S14" i="21"/>
  <c r="S6" i="25"/>
  <c r="AN6" i="25" s="1"/>
  <c r="Y7" i="29"/>
  <c r="Y8" i="29"/>
  <c r="AE8" i="29" s="1"/>
  <c r="S5" i="3"/>
  <c r="I5" i="3"/>
  <c r="Y5" i="3" s="1"/>
  <c r="S13" i="20"/>
  <c r="S8" i="20"/>
  <c r="R4" i="20"/>
  <c r="S4" i="20" s="1"/>
  <c r="X4" i="28"/>
  <c r="N7" i="29" l="1"/>
  <c r="O7" i="29" s="1"/>
  <c r="AE7" i="29" s="1"/>
  <c r="N13" i="29" l="1"/>
  <c r="O13" i="29" s="1"/>
  <c r="Y13" i="29"/>
  <c r="AE13" i="29" l="1"/>
  <c r="N58" i="27"/>
  <c r="AI58" i="27" s="1"/>
  <c r="N56" i="27"/>
  <c r="AI56" i="27" s="1"/>
  <c r="N48" i="27"/>
  <c r="AI48" i="27" s="1"/>
  <c r="N53" i="27"/>
  <c r="AI53" i="27" s="1"/>
  <c r="N55" i="27"/>
  <c r="AI55" i="27" s="1"/>
  <c r="N51" i="27"/>
  <c r="AI51" i="27" s="1"/>
  <c r="N33" i="27"/>
  <c r="AI33" i="27" s="1"/>
  <c r="N24" i="27"/>
  <c r="AI24" i="27" s="1"/>
  <c r="N25" i="27"/>
  <c r="AI25" i="27" s="1"/>
  <c r="N50" i="27"/>
  <c r="AI50" i="27" s="1"/>
  <c r="N5" i="27"/>
  <c r="AI5" i="27" s="1"/>
  <c r="N20" i="27"/>
  <c r="AI20" i="27" s="1"/>
  <c r="N7" i="27"/>
  <c r="AI7" i="27" s="1"/>
  <c r="N8" i="27"/>
  <c r="AI8" i="27" s="1"/>
  <c r="N10" i="27"/>
  <c r="AI10" i="27" s="1"/>
  <c r="N12" i="27"/>
  <c r="AI12" i="27" s="1"/>
  <c r="N11" i="27"/>
  <c r="AI11" i="27" s="1"/>
  <c r="N29" i="27"/>
  <c r="AI29" i="27" s="1"/>
  <c r="N47" i="27"/>
  <c r="AI47" i="27" s="1"/>
  <c r="N14" i="27"/>
  <c r="AI14" i="27" s="1"/>
  <c r="N9" i="27"/>
  <c r="AI9" i="27" s="1"/>
  <c r="N18" i="27"/>
  <c r="AI18" i="27" s="1"/>
  <c r="N6" i="27"/>
  <c r="AI6" i="27" s="1"/>
  <c r="N36" i="27"/>
  <c r="AI36" i="27" s="1"/>
  <c r="N30" i="27"/>
  <c r="AI30" i="27" s="1"/>
  <c r="N13" i="27"/>
  <c r="AI13" i="27" s="1"/>
  <c r="N39" i="27"/>
  <c r="AI39" i="27" s="1"/>
  <c r="M6" i="2"/>
  <c r="N6" i="2" s="1"/>
  <c r="AI6" i="2" s="1"/>
  <c r="M8" i="2"/>
  <c r="N8" i="2" s="1"/>
  <c r="AI8" i="2" s="1"/>
  <c r="M7" i="2"/>
  <c r="N7" i="2" s="1"/>
  <c r="AI7" i="2" s="1"/>
  <c r="I4" i="20" l="1"/>
  <c r="H6" i="20"/>
  <c r="I6" i="20" s="1"/>
  <c r="I16" i="20"/>
  <c r="I15" i="20"/>
  <c r="H5" i="20"/>
  <c r="I5" i="20" s="1"/>
  <c r="I13" i="20"/>
  <c r="AN13" i="20" s="1"/>
  <c r="H8" i="20"/>
  <c r="I8" i="20" s="1"/>
  <c r="AN8" i="20" s="1"/>
  <c r="I10" i="21"/>
  <c r="AX10" i="21" s="1"/>
  <c r="H4" i="21"/>
  <c r="I4" i="21" s="1"/>
  <c r="I11" i="21"/>
  <c r="AX11" i="21" s="1"/>
  <c r="I13" i="21"/>
  <c r="I12" i="21"/>
  <c r="AX12" i="21" s="1"/>
  <c r="I14" i="21"/>
  <c r="AX14" i="21" s="1"/>
  <c r="I4" i="3"/>
  <c r="N7" i="28"/>
  <c r="AI7" i="28" s="1"/>
  <c r="N15" i="28"/>
  <c r="AI15" i="28" s="1"/>
  <c r="N5" i="28"/>
  <c r="AI5" i="28" s="1"/>
  <c r="N13" i="28"/>
  <c r="AI13" i="28" s="1"/>
  <c r="N8" i="28"/>
  <c r="AI8" i="28" s="1"/>
  <c r="N10" i="28"/>
  <c r="AI10" i="28" s="1"/>
  <c r="N17" i="28"/>
  <c r="AI17" i="28" s="1"/>
  <c r="N18" i="28"/>
  <c r="AI18" i="28" s="1"/>
  <c r="N4" i="28"/>
  <c r="AI4" i="28" s="1"/>
  <c r="M5" i="26" l="1"/>
  <c r="N5" i="26" s="1"/>
  <c r="M4" i="26"/>
  <c r="N4" i="26" s="1"/>
  <c r="S16" i="20" l="1"/>
  <c r="AN16" i="20" s="1"/>
  <c r="M4" i="2"/>
  <c r="N4" i="2" s="1"/>
  <c r="AI4" i="2" s="1"/>
  <c r="M5" i="2"/>
  <c r="N5" i="2" s="1"/>
  <c r="AI5" i="2" s="1"/>
  <c r="N11" i="2"/>
  <c r="AI11" i="2" s="1"/>
  <c r="S13" i="21" l="1"/>
  <c r="AX13" i="21" s="1"/>
  <c r="S4" i="21"/>
  <c r="AX4" i="21" s="1"/>
  <c r="I6" i="21" l="1"/>
  <c r="AX6" i="21" s="1"/>
  <c r="R4" i="25"/>
  <c r="S4" i="25" s="1"/>
  <c r="AN4" i="25" s="1"/>
  <c r="R4" i="3"/>
  <c r="S4" i="3" s="1"/>
  <c r="Y4" i="3" s="1"/>
  <c r="S6" i="20"/>
  <c r="AN6" i="20" s="1"/>
  <c r="S5" i="20"/>
  <c r="AN5" i="20" s="1"/>
  <c r="S15" i="20"/>
  <c r="AN15" i="20" s="1"/>
  <c r="W4" i="27"/>
  <c r="X4" i="27" s="1"/>
  <c r="AI4" i="27" s="1"/>
  <c r="AB4" i="20" l="1"/>
  <c r="AC4" i="20" s="1"/>
  <c r="AN4" i="20" s="1"/>
</calcChain>
</file>

<file path=xl/comments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6 WEEKS 
T=1</t>
        </r>
      </text>
    </comment>
    <comment ref="J2" authorId="0" shapeId="0">
      <text>
        <r>
          <rPr>
            <b/>
            <sz val="12"/>
            <color indexed="81"/>
            <rFont val="Tahoma"/>
            <family val="2"/>
          </rPr>
          <t>TIME SINCE = 39 WEEKS 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 E - 72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- 73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- 23 WEEKS
T=1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- 14 WEEKS
T=1</t>
        </r>
      </text>
    </comment>
    <comment ref="K11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  <comment ref="Z1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PARTICIPATON PREVIOS RANK 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- 6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4"/>
            <color indexed="81"/>
            <rFont val="Calibri"/>
            <family val="2"/>
            <scheme val="minor"/>
          </rPr>
          <t>TIME SINCE - 39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- 72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-73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= 51 WEEKS
T=0.5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= 23 WEEKS
T=1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Author:
PREPARING FOR PARIS OLYMPIC 2024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ASIAN GAMES 22
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AE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 GIVEN</t>
        </r>
      </text>
    </comment>
    <comment ref="AE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 RETAINED PREV RANKING POS.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- 6 WEEKS
T =1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- 39 WEEKS
T 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 xml:space="preserve">TIME SINCE - 72 WEEKS
 T=0.25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 xml:space="preserve">TIME SINCE - 73
 T=0.25
</t>
        </r>
      </text>
    </comment>
    <comment ref="Y2" authorId="0" shapeId="0">
      <text>
        <r>
          <rPr>
            <sz val="22"/>
            <color indexed="81"/>
            <rFont val="Tahoma"/>
            <family val="2"/>
          </rPr>
          <t xml:space="preserve">TIME - 51 WEEKS
T-=0.5
</t>
        </r>
      </text>
    </comment>
    <comment ref="AD2" authorId="0" shapeId="0">
      <text>
        <r>
          <rPr>
            <sz val="22"/>
            <color indexed="81"/>
            <rFont val="Tahoma"/>
            <family val="2"/>
          </rPr>
          <t xml:space="preserve">TIME - 23 WEEKS
T-=1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PREV RANKING VIEW PREP FOR PARIS OLYMPICS 2024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ASIAN GAMES
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INTERNATIONAL EVENT</t>
        </r>
      </text>
    </comment>
    <comment ref="AE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 EVENT. PREV RANKING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TIME SINCE - 06 WEEKS
T=1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TIME SINCE - 14 WEEKS
T=1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TIME SINCE -39 WEEKS
T=0.5</t>
        </r>
      </text>
    </comment>
    <comment ref="J2" authorId="0" shapeId="0">
      <text>
        <r>
          <rPr>
            <b/>
            <sz val="14"/>
            <color indexed="81"/>
            <rFont val="Tahoma"/>
            <family val="2"/>
          </rPr>
          <t>TIME SINCE - 72 WEEKS
T=0.25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- 73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- 61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- 59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- 23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 xml:space="preserve">NP DUE TO ASIAN GAMES
</t>
        </r>
      </text>
    </comment>
  </commentList>
</comments>
</file>

<file path=xl/comments6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6"/>
            <color indexed="81"/>
            <rFont val="Tahoma"/>
            <family val="2"/>
          </rPr>
          <t>TIME SINCE = 39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- 72 WEEKS
T=0.25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- 73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- 59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YAI:NP DUE TO ASIAN GAMES</t>
        </r>
      </text>
    </comment>
  </commentList>
</comments>
</file>

<file path=xl/comments7.xml><?xml version="1.0" encoding="utf-8"?>
<comments xmlns="http://schemas.openxmlformats.org/spreadsheetml/2006/main">
  <authors>
    <author>Author</author>
  </authors>
  <commentList>
    <comment ref="F2" authorId="0" shapeId="0">
      <text>
        <r>
          <rPr>
            <b/>
            <sz val="16"/>
            <color indexed="81"/>
            <rFont val="Tahoma"/>
            <family val="2"/>
          </rPr>
          <t>TIME SINCE = 6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K2" authorId="0" shapeId="0">
      <text>
        <r>
          <rPr>
            <b/>
            <sz val="16"/>
            <color indexed="81"/>
            <rFont val="Tahoma"/>
            <family val="2"/>
          </rPr>
          <t>TIME SINCE = 39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P2" authorId="0" shapeId="0">
      <text>
        <r>
          <rPr>
            <b/>
            <sz val="14"/>
            <color indexed="81"/>
            <rFont val="Tahoma"/>
            <family val="2"/>
          </rPr>
          <t>TIME SINCE - 72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2" authorId="0" shapeId="0">
      <text>
        <r>
          <rPr>
            <b/>
            <sz val="14"/>
            <color indexed="81"/>
            <rFont val="Tahoma"/>
            <family val="2"/>
          </rPr>
          <t>TIME SINCE - 73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" authorId="0" shapeId="0">
      <text>
        <r>
          <rPr>
            <b/>
            <sz val="14"/>
            <color indexed="81"/>
            <rFont val="Tahoma"/>
            <family val="2"/>
          </rPr>
          <t>TIME SINCE - 23 WEEK
T=1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- 06 WEEKS
T=1</t>
        </r>
      </text>
    </comment>
    <comment ref="J2" authorId="0" shapeId="0">
      <text>
        <r>
          <rPr>
            <b/>
            <sz val="16"/>
            <color indexed="81"/>
            <rFont val="Tahoma"/>
            <family val="2"/>
          </rPr>
          <t>TIME SINCE - 72 WEEKS
T=0.25</t>
        </r>
      </text>
    </comment>
    <comment ref="O2" authorId="0" shapeId="0">
      <text>
        <r>
          <rPr>
            <b/>
            <sz val="16"/>
            <color indexed="81"/>
            <rFont val="Tahoma"/>
            <family val="2"/>
          </rPr>
          <t>TIME SINCE - 73 WEEKS
T=0.25</t>
        </r>
      </text>
    </comment>
    <comment ref="T2" authorId="0" shapeId="0">
      <text>
        <r>
          <rPr>
            <b/>
            <sz val="16"/>
            <color indexed="81"/>
            <rFont val="Tahoma"/>
            <family val="2"/>
          </rPr>
          <t>TIME SINCE - 61 WEEKS
T=0.25</t>
        </r>
      </text>
    </comment>
    <comment ref="Y2" authorId="0" shapeId="0">
      <text>
        <r>
          <rPr>
            <b/>
            <sz val="16"/>
            <color indexed="81"/>
            <rFont val="Tahoma"/>
            <family val="2"/>
          </rPr>
          <t>TIME SINCE - 23 WEEKS
T=1</t>
        </r>
      </text>
    </comment>
    <comment ref="AD2" authorId="0" shapeId="0">
      <text>
        <r>
          <rPr>
            <b/>
            <sz val="16"/>
            <color indexed="81"/>
            <rFont val="Tahoma"/>
            <family val="2"/>
          </rPr>
          <t>TIME SINCE - 14 WEEKS
T=1</t>
        </r>
      </text>
    </comment>
    <comment ref="AI2" authorId="0" shapeId="0">
      <text>
        <r>
          <rPr>
            <b/>
            <sz val="16"/>
            <color indexed="81"/>
            <rFont val="Tahoma"/>
            <family val="2"/>
          </rPr>
          <t>TIME SINCE - 3WEEKS
T=1</t>
        </r>
      </text>
    </comment>
  </commentList>
</comments>
</file>

<file path=xl/comments9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2"/>
            <color indexed="81"/>
            <rFont val="Tahoma"/>
            <family val="2"/>
          </rPr>
          <t>TIME SINCE = 06 WEEKS
T=1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2" authorId="0" shapeId="0">
      <text>
        <r>
          <rPr>
            <b/>
            <sz val="12"/>
            <color indexed="81"/>
            <rFont val="Tahoma"/>
            <family val="2"/>
          </rPr>
          <t>TIME SINCE = 39 WEEKS
T=0.5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- 73 WEEKS
T=0.25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 - 72 WEEKS
T=0.25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- 59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- 05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SOF 24 FRENCH OLYMPIC WEEK</t>
        </r>
      </text>
    </comment>
    <comment ref="K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ASIAN GAMES</t>
        </r>
      </text>
    </comment>
    <comment ref="Z4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NP DUE TO INTENATONAL EVENT</t>
        </r>
      </text>
    </comment>
  </commentList>
</comments>
</file>

<file path=xl/comments10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4"/>
            <color indexed="81"/>
            <rFont val="Tahoma"/>
            <family val="2"/>
          </rPr>
          <t>TIME SINCE - 06 WEEKS
T=1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- 72 WEEKS
T=0.25</t>
        </r>
      </text>
    </comment>
    <comment ref="O2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- 73 WEEKS
T=0.25</t>
        </r>
      </text>
    </comment>
    <comment ref="T2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TIME SINCE - 61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- 59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- 23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" authorId="0" shapeId="0">
      <text>
        <r>
          <rPr>
            <b/>
            <sz val="14"/>
            <color indexed="81"/>
            <rFont val="Tahoma"/>
            <family val="2"/>
          </rPr>
          <t>TIME SINCE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2" authorId="0" shapeId="0">
      <text>
        <r>
          <rPr>
            <b/>
            <sz val="14"/>
            <color indexed="81"/>
            <rFont val="Tahoma"/>
            <family val="2"/>
          </rPr>
          <t>TIME SINCE - 12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2" authorId="0" shapeId="0">
      <text>
        <r>
          <rPr>
            <b/>
            <sz val="14"/>
            <color indexed="81"/>
            <rFont val="Tahoma"/>
            <family val="2"/>
          </rPr>
          <t>TIME SINCE - 3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4" authorId="0" shapeId="0">
      <text>
        <r>
          <rPr>
            <b/>
            <sz val="9"/>
            <color indexed="81"/>
            <rFont val="Tahoma"/>
            <family val="2"/>
          </rPr>
          <t xml:space="preserve">NP DUE TO INT EVENT - 53 PRINCESS SOFIA, SPAIN.
</t>
        </r>
      </text>
    </comment>
    <comment ref="AO5" authorId="0" shapeId="0">
      <text>
        <r>
          <rPr>
            <b/>
            <sz val="9"/>
            <color indexed="81"/>
            <rFont val="Tahoma"/>
            <charset val="1"/>
          </rPr>
          <t>NP DUE TO INT EVENT - 53 PRINCESS SOFIA, SPAIN. PREV RANKING - 7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O10" authorId="0" shapeId="0">
      <text>
        <r>
          <rPr>
            <b/>
            <sz val="9"/>
            <color indexed="81"/>
            <rFont val="Tahoma"/>
            <family val="2"/>
          </rPr>
          <t>NP DUE TO INT EVENT - 53 PRINCESS SOFIA, SPAIN.</t>
        </r>
      </text>
    </comment>
  </commentList>
</comments>
</file>

<file path=xl/comments11.xml><?xml version="1.0" encoding="utf-8"?>
<comments xmlns="http://schemas.openxmlformats.org/spreadsheetml/2006/main">
  <authors>
    <author>Author</author>
  </authors>
  <commentList>
    <comment ref="E2" authorId="0" shapeId="0">
      <text>
        <r>
          <rPr>
            <b/>
            <sz val="18"/>
            <color indexed="81"/>
            <rFont val="Tahoma"/>
            <family val="2"/>
          </rPr>
          <t>TIME SINCE - 6 WEEKS
T=1</t>
        </r>
      </text>
    </comment>
    <comment ref="J2" authorId="0" shapeId="0">
      <text>
        <r>
          <rPr>
            <b/>
            <sz val="18"/>
            <color indexed="81"/>
            <rFont val="Tahoma"/>
            <family val="2"/>
          </rPr>
          <t>TIME SINCE - 39 WEEKS
T=0.5</t>
        </r>
      </text>
    </comment>
    <comment ref="O2" authorId="0" shapeId="0">
      <text>
        <r>
          <rPr>
            <b/>
            <sz val="14"/>
            <color indexed="81"/>
            <rFont val="Tahoma"/>
            <family val="2"/>
          </rPr>
          <t>TIME SINCE - 72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" authorId="0" shapeId="0">
      <text>
        <r>
          <rPr>
            <b/>
            <sz val="14"/>
            <color indexed="81"/>
            <rFont val="Tahoma"/>
            <family val="2"/>
          </rPr>
          <t>TIME SINCE - 73 WEEKS
T=0.25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 shapeId="0">
      <text>
        <r>
          <rPr>
            <b/>
            <sz val="14"/>
            <color indexed="81"/>
            <rFont val="Tahoma"/>
            <family val="2"/>
          </rPr>
          <t>TIME SINCE - 23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" authorId="0" shapeId="0">
      <text>
        <r>
          <rPr>
            <b/>
            <sz val="14"/>
            <color indexed="81"/>
            <rFont val="Tahoma"/>
            <family val="2"/>
          </rPr>
          <t>TIME SINCE - 14 WEEKS
T=1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4" authorId="0" shapeId="0">
      <text>
        <r>
          <rPr>
            <sz val="9"/>
            <color indexed="81"/>
            <rFont val="Tahoma"/>
            <family val="2"/>
          </rPr>
          <t xml:space="preserve">NP DIUE TO ASIAN GAMES 
</t>
        </r>
      </text>
    </comment>
    <comment ref="P6" authorId="0" shapeId="0">
      <text>
        <r>
          <rPr>
            <sz val="9"/>
            <color indexed="81"/>
            <rFont val="Tahoma"/>
            <family val="2"/>
          </rPr>
          <t xml:space="preserve">NEW TEAM
</t>
        </r>
      </text>
    </comment>
    <comment ref="U6" authorId="0" shapeId="0">
      <text>
        <r>
          <rPr>
            <sz val="9"/>
            <color indexed="81"/>
            <rFont val="Tahoma"/>
            <family val="2"/>
          </rPr>
          <t xml:space="preserve">NEW TEAM
</t>
        </r>
      </text>
    </comment>
  </commentList>
</comments>
</file>

<file path=xl/sharedStrings.xml><?xml version="1.0" encoding="utf-8"?>
<sst xmlns="http://schemas.openxmlformats.org/spreadsheetml/2006/main" count="1318" uniqueCount="362">
  <si>
    <t>Eabad Ali</t>
  </si>
  <si>
    <t>S.No.</t>
  </si>
  <si>
    <t>Name</t>
  </si>
  <si>
    <t>RS:X</t>
  </si>
  <si>
    <t>S.No</t>
  </si>
  <si>
    <t>49er:FX</t>
  </si>
  <si>
    <t>Vishnu Saravanan</t>
  </si>
  <si>
    <t>DOB</t>
  </si>
  <si>
    <t>25.05.1990</t>
  </si>
  <si>
    <t>16.04.1994</t>
  </si>
  <si>
    <t>12.06.1991</t>
  </si>
  <si>
    <t>15.04.1991</t>
  </si>
  <si>
    <t>30.09.1993</t>
  </si>
  <si>
    <t>15.06.1994</t>
  </si>
  <si>
    <t>18.11.1995/10.02.1995</t>
  </si>
  <si>
    <t>12.03.1996/26.02.1995</t>
  </si>
  <si>
    <t>Mithilesh Kumar</t>
  </si>
  <si>
    <t>30.07.1997</t>
  </si>
  <si>
    <t>TOTAL</t>
  </si>
  <si>
    <t>18.03.1998</t>
  </si>
  <si>
    <t>09.12.2002</t>
  </si>
  <si>
    <t>13.08.1999</t>
  </si>
  <si>
    <t>D.O.B</t>
  </si>
  <si>
    <t>ISHWARIYA GANESH</t>
  </si>
  <si>
    <t>Imtizulu Jamir</t>
  </si>
  <si>
    <t xml:space="preserve">Vijay B More </t>
  </si>
  <si>
    <t>RS:X WOMEN</t>
  </si>
  <si>
    <t>MOHIT SAINI</t>
  </si>
  <si>
    <t>ISRAJ ALI</t>
  </si>
  <si>
    <t>DEELIP KUMAR</t>
  </si>
  <si>
    <t>GITESH</t>
  </si>
  <si>
    <t>AVINASH YADAV</t>
  </si>
  <si>
    <t>DEEPAK K SAINI</t>
  </si>
  <si>
    <t>SANJAY KUMAR</t>
  </si>
  <si>
    <t>NEKI RAM</t>
  </si>
  <si>
    <t>GANESH JANGIR</t>
  </si>
  <si>
    <t>DEEPAK YADAV</t>
  </si>
  <si>
    <t>ABDUL KALAM</t>
  </si>
  <si>
    <t>R ASHWINI</t>
  </si>
  <si>
    <t>ASHISH S ROY</t>
  </si>
  <si>
    <t>MAHAPRABHU</t>
  </si>
  <si>
    <t>AMIT KUMAR SHEOKAND</t>
  </si>
  <si>
    <t>NP</t>
  </si>
  <si>
    <t>Naveen Singh Rawat</t>
  </si>
  <si>
    <t>10.04.1998/01.01.1996</t>
  </si>
  <si>
    <t>PEARL COLVALCAR</t>
  </si>
  <si>
    <t>SHITAL SENDHAV</t>
  </si>
  <si>
    <t>M VIDYA</t>
  </si>
  <si>
    <t>SACHIN GANESH</t>
  </si>
  <si>
    <t>02.02.1995</t>
  </si>
  <si>
    <t>NETHRA KUMANAN</t>
  </si>
  <si>
    <t>29.04.2006</t>
  </si>
  <si>
    <t>18.07.2006</t>
  </si>
  <si>
    <t>01.03.2005</t>
  </si>
  <si>
    <t>26.03.1994</t>
  </si>
  <si>
    <t>07.11.1967</t>
  </si>
  <si>
    <t>21.08.1997</t>
  </si>
  <si>
    <t>24.02.1999</t>
  </si>
  <si>
    <t>28.07.1991</t>
  </si>
  <si>
    <t>07.12.1991</t>
  </si>
  <si>
    <t>10.12.1987</t>
  </si>
  <si>
    <t>10.11.1987</t>
  </si>
  <si>
    <t>05.06.1988</t>
  </si>
  <si>
    <t>01.01.1996</t>
  </si>
  <si>
    <t>21.07.1996</t>
  </si>
  <si>
    <t>19.10.1997</t>
  </si>
  <si>
    <t>08.08.1999</t>
  </si>
  <si>
    <t>04.06.1998</t>
  </si>
  <si>
    <t>17.08.1999</t>
  </si>
  <si>
    <t>20.08.2001</t>
  </si>
  <si>
    <t>14.06.1998</t>
  </si>
  <si>
    <t>01.12.1997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</si>
  <si>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</si>
  <si>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</si>
  <si>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</si>
  <si>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</si>
  <si>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</si>
  <si>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</si>
  <si>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</si>
  <si>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</si>
  <si>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</si>
  <si>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</si>
  <si>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RMYC</t>
  </si>
  <si>
    <t>INWTC VIZAG</t>
  </si>
  <si>
    <t>SONAL GOEL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</si>
  <si>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</si>
  <si>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</si>
  <si>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</si>
  <si>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</si>
  <si>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</si>
  <si>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</si>
  <si>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</si>
  <si>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</si>
  <si>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MWTC/ INA</t>
  </si>
  <si>
    <t>CHINMAY GOYAL</t>
  </si>
  <si>
    <t>ADHIKESH JAGTAP</t>
  </si>
  <si>
    <t>23.10.1996</t>
  </si>
  <si>
    <t>09.02.2000</t>
  </si>
  <si>
    <t>S MANEESH RAJAA</t>
  </si>
  <si>
    <t>01.03.1999</t>
  </si>
  <si>
    <t>Prince Noble/ Manu Francis</t>
  </si>
  <si>
    <t xml:space="preserve">KC Ganpathi / Varun Thakkar                              </t>
  </si>
  <si>
    <t>Anand Thakur/ Satyam Rangad</t>
  </si>
  <si>
    <t>SCORE</t>
  </si>
  <si>
    <t>MANASWINI MAHARANA</t>
  </si>
  <si>
    <t>OYA</t>
  </si>
  <si>
    <t>20.05.1994</t>
  </si>
  <si>
    <t>KATYA COELHO</t>
  </si>
  <si>
    <t>D SEKHAR RAO</t>
  </si>
  <si>
    <t>M PADHAN</t>
  </si>
  <si>
    <t>IQ FOIL- MEN</t>
  </si>
  <si>
    <t>IQ FOIL- WOMEN</t>
  </si>
  <si>
    <t>NACRA 17</t>
  </si>
  <si>
    <t xml:space="preserve">VISHAL SINGH/ SAKTHIVEL </t>
  </si>
  <si>
    <t>08.06.2000/ 25.01.1994</t>
  </si>
  <si>
    <t>DAYNE COELHO</t>
  </si>
  <si>
    <t>NOT MEMBER</t>
  </si>
  <si>
    <t>29.12.1998</t>
  </si>
  <si>
    <t>R KEERTHI</t>
  </si>
  <si>
    <t>02.04.2005</t>
  </si>
  <si>
    <t>29.11.2005</t>
  </si>
  <si>
    <t>NO. OF ENTRIES (N)</t>
  </si>
  <si>
    <t>POS. IN REGATTA (P)</t>
  </si>
  <si>
    <t>TIME ADJUSTMENT FACTOR (T)</t>
  </si>
  <si>
    <t>NEW TEAM</t>
  </si>
  <si>
    <t>IMTIZULU</t>
  </si>
  <si>
    <t>SAURABH KUMAR</t>
  </si>
  <si>
    <t>01.02.1999</t>
  </si>
  <si>
    <t>SCORE R/OFF</t>
  </si>
  <si>
    <t>LT CDR AMAN MOHAN VYAS / AASTHA SENAPATI</t>
  </si>
  <si>
    <t>INWTC (MBI)</t>
  </si>
  <si>
    <t>INWTC(MBI)</t>
  </si>
  <si>
    <t>14.10.1978</t>
  </si>
  <si>
    <t>JEROME KUMAR S</t>
  </si>
  <si>
    <t>BINOOB M / AJAY RAJ SINGH</t>
  </si>
  <si>
    <t>MANGALI KOTESWARA RAO</t>
  </si>
  <si>
    <t>22.06.2000</t>
  </si>
  <si>
    <t>GOVIND BAIRAGI</t>
  </si>
  <si>
    <t>08.08.2001</t>
  </si>
  <si>
    <t>MAHESH KUMAR BIJARNIYA</t>
  </si>
  <si>
    <t>10.08.1998</t>
  </si>
  <si>
    <t>INWTC(KOC)</t>
  </si>
  <si>
    <t>DEEPAK KUMAR</t>
  </si>
  <si>
    <t>INWTC(V)</t>
  </si>
  <si>
    <t>01.06.2003</t>
  </si>
  <si>
    <t>RITHIK DHALIWAL</t>
  </si>
  <si>
    <t>15.03.2002</t>
  </si>
  <si>
    <t>PRIYANSHU SAHOO</t>
  </si>
  <si>
    <t>24.12.2002</t>
  </si>
  <si>
    <t>ADITYA BHATT</t>
  </si>
  <si>
    <t>NDA</t>
  </si>
  <si>
    <t>14.01.2003</t>
  </si>
  <si>
    <t>ISHAN SOLANKI</t>
  </si>
  <si>
    <t>01.10.2002</t>
  </si>
  <si>
    <t>SHARAD NEGI</t>
  </si>
  <si>
    <t>12.08.2003</t>
  </si>
  <si>
    <t>AKASH BHADAURIYA</t>
  </si>
  <si>
    <t>470 (MIXED)</t>
  </si>
  <si>
    <t>SCORE  R/OFF</t>
  </si>
  <si>
    <t>RK SHARMA</t>
  </si>
  <si>
    <t>SUDHANSHU SHEKHAR</t>
  </si>
  <si>
    <t>SHRADDHA VERMA</t>
  </si>
  <si>
    <t>DHARANI LAVETI</t>
  </si>
  <si>
    <t>AKSHAY R KULAT</t>
  </si>
  <si>
    <t>12.03.2005/ 25.06.1998</t>
  </si>
  <si>
    <t>NAINCY RAI</t>
  </si>
  <si>
    <t>JAIDEEP DALAL</t>
  </si>
  <si>
    <t>JASPAL SINGH</t>
  </si>
  <si>
    <t>PRADEEP THAKUR</t>
  </si>
  <si>
    <t>LOKESH SAINI</t>
  </si>
  <si>
    <t>VANSHIKA SINGH PARIHAR</t>
  </si>
  <si>
    <t>26.04.2003/ 30.06.1994</t>
  </si>
  <si>
    <t>SHUBHAM PATEL</t>
  </si>
  <si>
    <t xml:space="preserve">07.01.2005/  11.06.1993  </t>
  </si>
  <si>
    <t xml:space="preserve">12.12.1994/  07.06.2003 </t>
  </si>
  <si>
    <t>08.11.2002/ 15.02.2001</t>
  </si>
  <si>
    <t>SIKHANSHU SINGH</t>
  </si>
  <si>
    <t>AKSHAY VINCENT C</t>
  </si>
  <si>
    <t>TSC</t>
  </si>
  <si>
    <t>10.05.2005</t>
  </si>
  <si>
    <t>ABHINAY YADAV</t>
  </si>
  <si>
    <t>SUKHDEEP SINGH</t>
  </si>
  <si>
    <t>14.01.2000</t>
  </si>
  <si>
    <t>THANUJA KAMESHWAR</t>
  </si>
  <si>
    <t>CAPT ADITYA SANGWAN</t>
  </si>
  <si>
    <t>VIDYANSHI MISHRA</t>
  </si>
  <si>
    <t>10.07.2005</t>
  </si>
  <si>
    <t>CHITRESH TATHA</t>
  </si>
  <si>
    <t>30.10.2001</t>
  </si>
  <si>
    <t>HRIDIN NK</t>
  </si>
  <si>
    <t>04.05.2000</t>
  </si>
  <si>
    <t xml:space="preserve">FORMULA KITE </t>
  </si>
  <si>
    <t>ALL INDIA WINDSURFING &amp; KITEBOARDING CHAMPIONSHIP 2023 (11-14 MAY 23), CHENNAI</t>
  </si>
  <si>
    <t>37TH HYDERABAD SAILING WEEK 2023 (03-09 JUL 23)</t>
  </si>
  <si>
    <t>4</t>
  </si>
  <si>
    <t>RAMMILAN YADAV</t>
  </si>
  <si>
    <t>RAJESH PANDIAN P</t>
  </si>
  <si>
    <t>NANHE RAJA BUNDELA</t>
  </si>
  <si>
    <t>BALAGURU G</t>
  </si>
  <si>
    <t>KONTHOUJAM KARNAJIT</t>
  </si>
  <si>
    <t>JEYAPRAKASH G</t>
  </si>
  <si>
    <t>JAGSEER SINGH</t>
  </si>
  <si>
    <t>KALAIMUTHU C</t>
  </si>
  <si>
    <t>MAJ BALBEER KUMAR SARAN</t>
  </si>
  <si>
    <t>SHANKAR</t>
  </si>
  <si>
    <t>LT AMAN KUMAR</t>
  </si>
  <si>
    <t>CAPT VIVEK KUMAR SINGH</t>
  </si>
  <si>
    <t>AJAY DINKAR KADAM</t>
  </si>
  <si>
    <t>01.02.1997</t>
  </si>
  <si>
    <t>15.06.2001</t>
  </si>
  <si>
    <t>02.03.2001</t>
  </si>
  <si>
    <t>02.03.2003</t>
  </si>
  <si>
    <t>03.02.2003</t>
  </si>
  <si>
    <t>25.02.1985</t>
  </si>
  <si>
    <t>31.07.1997</t>
  </si>
  <si>
    <t>07.06.2001</t>
  </si>
  <si>
    <t>04.11.1992</t>
  </si>
  <si>
    <t>13.06.1991</t>
  </si>
  <si>
    <t>03.02.1999</t>
  </si>
  <si>
    <t>02.11.2000</t>
  </si>
  <si>
    <t>02.06.2005</t>
  </si>
  <si>
    <t>05.03.2003</t>
  </si>
  <si>
    <t>11.03.2001</t>
  </si>
  <si>
    <t>CDR HARMEET KAUR</t>
  </si>
  <si>
    <t>Ved Prakash Pathak</t>
  </si>
  <si>
    <t>NIKHAMONI BORA</t>
  </si>
  <si>
    <t>DOS&amp;YWA</t>
  </si>
  <si>
    <t>06.04.2001</t>
  </si>
  <si>
    <t>24.07.2007 / 22.11.1998</t>
  </si>
  <si>
    <t>VISHNU M / KARTHIK B</t>
  </si>
  <si>
    <t>22.08.2000 / 30.12.1993</t>
  </si>
  <si>
    <t>1</t>
  </si>
  <si>
    <t>BRIJRAJ VERMA / VISHAKA SANJAY PAWAR</t>
  </si>
  <si>
    <t>ILCA 7</t>
  </si>
  <si>
    <t>0/8 RACES</t>
  </si>
  <si>
    <t>ILCA 6</t>
  </si>
  <si>
    <t>YAI SAILING CHAMPIONSHIP 2023 (07-13 FEB 23)</t>
  </si>
  <si>
    <t>INWTC(MBI)/YCH</t>
  </si>
  <si>
    <t>NSS BHOPAL / AYN</t>
  </si>
  <si>
    <t>YCH / INWTC(MBI)</t>
  </si>
  <si>
    <t>AYN / NSS BHOPAL</t>
  </si>
  <si>
    <t>05.01.2005</t>
  </si>
  <si>
    <t>6</t>
  </si>
  <si>
    <t>AMIT/ NEERAJ</t>
  </si>
  <si>
    <t>27.07.1999/ 13.02.1996</t>
  </si>
  <si>
    <t>08.05.1996 / 02.10.1995</t>
  </si>
  <si>
    <t>RAMESH KUMAR / VIRENDER SINGH</t>
  </si>
  <si>
    <t>KONGARA PREETHI</t>
  </si>
  <si>
    <t xml:space="preserve"> UMA CHOUHAN</t>
  </si>
  <si>
    <t xml:space="preserve"> 08.06.2004 / 08.12.1995  </t>
  </si>
  <si>
    <t>Nationals Score+ Best Two out of rest</t>
  </si>
  <si>
    <t>Nationals Score+ Best Two (out of rest)</t>
  </si>
  <si>
    <t>Nationals  Score+ Best Two (out of rest)</t>
  </si>
  <si>
    <t>Nationals Score+ Best Two (out of Rest)</t>
  </si>
  <si>
    <t>CHS REDDY</t>
  </si>
  <si>
    <t>YCH / AYN</t>
  </si>
  <si>
    <t xml:space="preserve">01.09.2004 / 02.08.1993 </t>
  </si>
  <si>
    <t>NATIONALS  + BEST TWO OUT OF REST</t>
  </si>
  <si>
    <t>M KOTESWARA RAO / SANJAY KUMAR</t>
  </si>
  <si>
    <t>22.06.2000 / 21.07.1976</t>
  </si>
  <si>
    <t>JASVEER SINGH</t>
  </si>
  <si>
    <t>01.02.2002</t>
  </si>
  <si>
    <t>AWNISH YADAV</t>
  </si>
  <si>
    <t>14.12.1996</t>
  </si>
  <si>
    <t>KHUSHPREET SINGH</t>
  </si>
  <si>
    <t>20.12.2001</t>
  </si>
  <si>
    <t>MANIKANT MAHTO</t>
  </si>
  <si>
    <t>17.10.1998</t>
  </si>
  <si>
    <t>CAPT R P PANDEY</t>
  </si>
  <si>
    <t>10.01.1991</t>
  </si>
  <si>
    <t>SLT RITURAJ SINGH BHATI</t>
  </si>
  <si>
    <t>13.12.1999</t>
  </si>
  <si>
    <t>INWTC, KOCHI</t>
  </si>
  <si>
    <t>14.08.2001</t>
  </si>
  <si>
    <t>AASTIK SINGH THAKUR</t>
  </si>
  <si>
    <t>12.06.2001</t>
  </si>
  <si>
    <t>SLT YUVRAJ GOSWAMI</t>
  </si>
  <si>
    <t>INWTC, CHILKA</t>
  </si>
  <si>
    <t>19.03.2003</t>
  </si>
  <si>
    <t>HARSH UPADYAY</t>
  </si>
  <si>
    <t>HARSHITA TOMAR</t>
  </si>
  <si>
    <t>02.03.2002</t>
  </si>
  <si>
    <t>NEHA THAKUR</t>
  </si>
  <si>
    <t>24.08.2006</t>
  </si>
  <si>
    <t>LEPAKKSHI MK</t>
  </si>
  <si>
    <t>29.05.2003</t>
  </si>
  <si>
    <t>SLT RUPAL DUBEY</t>
  </si>
  <si>
    <t>19.11.2000</t>
  </si>
  <si>
    <t>20.03.2009</t>
  </si>
  <si>
    <t>AADYA TYAGI</t>
  </si>
  <si>
    <t>RMSC</t>
  </si>
  <si>
    <t>GANESH VISHVAKARMA</t>
  </si>
  <si>
    <t>08.08.2006</t>
  </si>
  <si>
    <t>ANAND SINGH</t>
  </si>
  <si>
    <t>10.07.2001</t>
  </si>
  <si>
    <t>NS RAWAT</t>
  </si>
  <si>
    <t>ANMOL BADYAL</t>
  </si>
  <si>
    <t>ANIRAJ SENDHAV</t>
  </si>
  <si>
    <t xml:space="preserve">24.07.2007 / 10.07.2001 </t>
  </si>
  <si>
    <t>PAIR BROKEN</t>
  </si>
  <si>
    <t>3/7 RACES</t>
  </si>
  <si>
    <t>0/11 RACES</t>
  </si>
  <si>
    <t>1/11 RACES</t>
  </si>
  <si>
    <t>YAI SENIOR NATIONALS 2023, MUMBAI (20-26 SEP 23)</t>
  </si>
  <si>
    <t>YAI SAILING CHAMPIONSHIP 2023, MUMBAI (07-13 FEB 23 )</t>
  </si>
  <si>
    <t>SAIL INDIA 2023, MUMBAI (24-31 JAN 23)</t>
  </si>
  <si>
    <t>SAIL INDIA 2024, MUMBAI (12-20 JAN 24)</t>
  </si>
  <si>
    <t xml:space="preserve">YAI SAILING CHAMPIONSHIP 2023, MUMBAI (07-13 FEB 23) </t>
  </si>
  <si>
    <t>YAI SAILING CHAMPIONSHIP 2023, MUMBAI (07-13 FEB 23)</t>
  </si>
  <si>
    <t>SAIL INDIA 23, MUMBAI (24-31 JAN 23)</t>
  </si>
  <si>
    <t>SAIL GOA 2023, GOA (19 - 25 APR 23)</t>
  </si>
  <si>
    <t xml:space="preserve">YAI SAILING CHAMPIONSHIP 2023, MUMBAI  (07-13 FEB 23) </t>
  </si>
  <si>
    <t>YAI SENIOR NATIONALS 2022, MUMBAI (13-19 NOV 22)</t>
  </si>
  <si>
    <t>SAIL GOA 2023, GOA (19 -25 MAY 23)</t>
  </si>
  <si>
    <t xml:space="preserve"> SAIL INDIA 2023, MUMBAI (24-31 JAN 23)</t>
  </si>
  <si>
    <t>YAI SAILING CHAMPIONSHIP 2023, MUMBAI  (07-13 FEB 23)</t>
  </si>
  <si>
    <t>SAIL GOA 2023, GOA (19-25 APR 23)</t>
  </si>
  <si>
    <t>YAI SR NATIONALS 2023, MUMBAI (20-26 SEP 23)</t>
  </si>
  <si>
    <t>NATIONAL + BEST TWO OUT OF REST</t>
  </si>
  <si>
    <t>Nationals  Score+ Best Two out of rest</t>
  </si>
  <si>
    <t>37TH HYDERABAD SAILING WEEK  23 (03-09 JUL 23)</t>
  </si>
  <si>
    <t>YAI MULTICLASS REGATTA 2024, MBI (20-24 MAR 24)</t>
  </si>
  <si>
    <t>VISHAL SINGH/KARTHIK B</t>
  </si>
  <si>
    <t>08.06.200 / 30.12.1993</t>
  </si>
  <si>
    <t>HARSHITA TOMAR / SHITAL VERMA</t>
  </si>
  <si>
    <t>02.03.2002 / 26.02.2007</t>
  </si>
  <si>
    <t>YAI MULTI CLASS REGATTA 2024, MBI (20-24 MAR 24)</t>
  </si>
  <si>
    <t>YAI ALL INDIA WINDSURFING &amp; KITEBOARDING CHAMPIONSHIP 2023, GOA (03-07 APR 24)</t>
  </si>
  <si>
    <t xml:space="preserve">INWTC(MBI) </t>
  </si>
  <si>
    <t>YAI SENIOR NATIONALS 2024, MUMBAI (12-18 MAY 24)</t>
  </si>
  <si>
    <t>BIKRAM MOHAPATRA</t>
  </si>
  <si>
    <t>ADHVAIT PRASANT MENON</t>
  </si>
  <si>
    <t>INWTC(MANDOVI)</t>
  </si>
  <si>
    <t>NAVYN PRABHAKAR</t>
  </si>
  <si>
    <t>10.05.2003</t>
  </si>
  <si>
    <t>27.06.2006</t>
  </si>
  <si>
    <t>SHETPALLY SRUJAN KUMAR</t>
  </si>
  <si>
    <t>23.12.1999</t>
  </si>
  <si>
    <t>ALIA SABREEN FAISAL</t>
  </si>
  <si>
    <t>13.05.2008</t>
  </si>
  <si>
    <t>ASHWINI BHARDWAJ</t>
  </si>
  <si>
    <t>01.10.1995</t>
  </si>
  <si>
    <t>BINOOB M / KARTHIK B</t>
  </si>
  <si>
    <t>08.11.2002 / 30.12.1993</t>
  </si>
  <si>
    <t>MANISH SHARMA</t>
  </si>
  <si>
    <t xml:space="preserve">17.01.2005 / 24.03.2006 </t>
  </si>
  <si>
    <t>DIVYANSHI MISHRA</t>
  </si>
  <si>
    <t>14.06.2007 / 15.08.2005</t>
  </si>
  <si>
    <t>07.11.1996 / 29.09.2000</t>
  </si>
  <si>
    <t>21.06.1994 / 15.09.2003</t>
  </si>
  <si>
    <t>18.01.1982  /  29.05.2003</t>
  </si>
  <si>
    <t>DOIPHODE SI / RAMYA SARAVANAN</t>
  </si>
  <si>
    <t>YAI SR NATIONALS 2024, MUMBAI (12-18 MAY 24)</t>
  </si>
  <si>
    <t>VIDHYANSHI MISHRA</t>
  </si>
  <si>
    <t>YAI SENIOR NATIONAL 2024, MBI (12-18 MAY 24)</t>
  </si>
  <si>
    <t>ALL INDIA WINDSURFING CHAMPIONSHIP 2024, CHENNAI (5-9 JUN 24)</t>
  </si>
  <si>
    <t>DP Chennaiah</t>
  </si>
  <si>
    <t>05.06.1990</t>
  </si>
  <si>
    <t>EMESC, BHOPAL</t>
  </si>
  <si>
    <t>Vishakat SC</t>
  </si>
  <si>
    <t>13.05.1999</t>
  </si>
  <si>
    <t>NOT SAILING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</si>
</sst>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$&quot;* #,##0.00_);_(&quot;$&quot;* \(#,##0.00\);_(&quot;$&quot;* &quot;-&quot;??_);_(@_)"/>
  </numFmts>
  <fonts count="37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2"/>
      <name val="Arial"/>
      <family val="2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u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2"/>
      <name val="Calibri"/>
      <family val="2"/>
      <scheme val="minor"/>
    </font>
    <font>
      <b/>
      <u/>
      <sz val="14"/>
      <name val="Arial"/>
      <family val="2"/>
    </font>
    <font>
      <b/>
      <sz val="12"/>
      <color indexed="81"/>
      <name val="Tahoma"/>
      <family val="2"/>
    </font>
    <font>
      <b/>
      <sz val="14"/>
      <color indexed="81"/>
      <name val="Tahoma"/>
      <family val="2"/>
    </font>
    <font>
      <b/>
      <sz val="16"/>
      <color indexed="81"/>
      <name val="Tahoma"/>
      <family val="2"/>
    </font>
    <font>
      <b/>
      <u/>
      <sz val="1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8"/>
      <color indexed="81"/>
      <name val="Tahoma"/>
      <family val="2"/>
    </font>
    <font>
      <b/>
      <sz val="14"/>
      <color indexed="81"/>
      <name val="Calibri"/>
      <family val="2"/>
      <scheme val="minor"/>
    </font>
    <font>
      <sz val="12"/>
      <name val="Callibri"/>
    </font>
    <font>
      <sz val="12"/>
      <color theme="1"/>
      <name val="Callibri"/>
    </font>
    <font>
      <sz val="12"/>
      <color rgb="FFFF0000"/>
      <name val="Callibri"/>
    </font>
    <font>
      <sz val="22"/>
      <color indexed="81"/>
      <name val="Tahoma"/>
      <family val="2"/>
    </font>
    <font>
      <sz val="12"/>
      <name val="Arial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b/>
      <u/>
      <sz val="2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1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285">
    <xf numFmtId="0" fontId="0" fillId="0" borderId="0" xfId="0"/>
    <xf numFmtId="0" fontId="0" fillId="0" borderId="1" xfId="0" applyNumberFormat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/>
    <xf numFmtId="0" fontId="0" fillId="0" borderId="0" xfId="0" applyNumberFormat="1"/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/>
    <xf numFmtId="0" fontId="4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/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2" fillId="0" borderId="1" xfId="0" quotePrefix="1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6" fillId="0" borderId="0" xfId="0" applyNumberFormat="1" applyFont="1" applyAlignment="1">
      <alignment vertical="center"/>
    </xf>
    <xf numFmtId="0" fontId="0" fillId="2" borderId="1" xfId="0" quotePrefix="1" applyNumberFormat="1" applyFont="1" applyFill="1" applyBorder="1" applyAlignment="1">
      <alignment horizontal="center" vertical="center"/>
    </xf>
    <xf numFmtId="0" fontId="3" fillId="0" borderId="2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/>
    </xf>
    <xf numFmtId="0" fontId="2" fillId="0" borderId="1" xfId="0" quotePrefix="1" applyNumberFormat="1" applyFont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quotePrefix="1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3" borderId="0" xfId="0" applyNumberFormat="1" applyFont="1" applyFill="1" applyAlignment="1">
      <alignment horizontal="center" vertical="center"/>
    </xf>
    <xf numFmtId="0" fontId="2" fillId="3" borderId="0" xfId="0" applyNumberFormat="1" applyFont="1" applyFill="1" applyAlignment="1">
      <alignment horizontal="center" vertical="center"/>
    </xf>
    <xf numFmtId="0" fontId="2" fillId="0" borderId="5" xfId="0" applyNumberFormat="1" applyFont="1" applyBorder="1" applyAlignment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quotePrefix="1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vertical="center"/>
    </xf>
    <xf numFmtId="0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20" fillId="0" borderId="0" xfId="0" applyNumberFormat="1" applyFont="1" applyAlignment="1">
      <alignment vertical="center" wrapText="1"/>
    </xf>
    <xf numFmtId="0" fontId="0" fillId="0" borderId="0" xfId="0" applyNumberFormat="1" applyAlignment="1">
      <alignment horizontal="left" vertical="center"/>
    </xf>
    <xf numFmtId="0" fontId="2" fillId="0" borderId="1" xfId="0" applyNumberFormat="1" applyFont="1" applyBorder="1" applyAlignment="1">
      <alignment horizontal="left" vertical="center"/>
    </xf>
    <xf numFmtId="0" fontId="0" fillId="0" borderId="1" xfId="0" applyNumberForma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/>
    </xf>
    <xf numFmtId="0" fontId="0" fillId="0" borderId="1" xfId="0" quotePrefix="1" applyNumberFormat="1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21" fillId="0" borderId="0" xfId="0" applyNumberFormat="1" applyFont="1" applyAlignment="1">
      <alignment horizontal="left" vertical="center"/>
    </xf>
    <xf numFmtId="49" fontId="21" fillId="0" borderId="0" xfId="0" applyNumberFormat="1" applyFont="1" applyFill="1" applyBorder="1" applyAlignment="1">
      <alignment horizontal="center" vertical="center" wrapText="1"/>
    </xf>
    <xf numFmtId="0" fontId="21" fillId="3" borderId="0" xfId="0" applyNumberFormat="1" applyFont="1" applyFill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2" fillId="0" borderId="5" xfId="0" applyNumberFormat="1" applyFont="1" applyBorder="1"/>
    <xf numFmtId="2" fontId="2" fillId="3" borderId="1" xfId="0" applyNumberFormat="1" applyFont="1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/>
    </xf>
    <xf numFmtId="0" fontId="11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4" fillId="0" borderId="1" xfId="0" quotePrefix="1" applyNumberFormat="1" applyFont="1" applyBorder="1" applyAlignment="1">
      <alignment horizontal="center" vertical="center"/>
    </xf>
    <xf numFmtId="0" fontId="24" fillId="0" borderId="1" xfId="0" applyNumberFormat="1" applyFont="1" applyBorder="1" applyAlignment="1">
      <alignment horizontal="left" vertical="center" wrapText="1"/>
    </xf>
    <xf numFmtId="0" fontId="24" fillId="0" borderId="1" xfId="0" applyNumberFormat="1" applyFont="1" applyBorder="1" applyAlignment="1">
      <alignment horizontal="center" vertical="center" wrapText="1"/>
    </xf>
    <xf numFmtId="0" fontId="24" fillId="2" borderId="1" xfId="0" applyNumberFormat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Border="1" applyAlignment="1">
      <alignment vertical="center" wrapText="1"/>
    </xf>
    <xf numFmtId="0" fontId="25" fillId="0" borderId="1" xfId="0" applyNumberFormat="1" applyFont="1" applyBorder="1" applyAlignment="1">
      <alignment horizontal="left" vertical="center"/>
    </xf>
    <xf numFmtId="0" fontId="25" fillId="0" borderId="1" xfId="0" applyNumberFormat="1" applyFont="1" applyBorder="1" applyAlignment="1">
      <alignment horizontal="center" vertical="center"/>
    </xf>
    <xf numFmtId="0" fontId="25" fillId="3" borderId="1" xfId="0" applyNumberFormat="1" applyFont="1" applyFill="1" applyBorder="1" applyAlignment="1">
      <alignment vertical="center" wrapText="1"/>
    </xf>
    <xf numFmtId="0" fontId="25" fillId="3" borderId="1" xfId="0" applyNumberFormat="1" applyFont="1" applyFill="1" applyBorder="1" applyAlignment="1">
      <alignment horizontal="center" vertical="center"/>
    </xf>
    <xf numFmtId="0" fontId="24" fillId="3" borderId="4" xfId="0" applyNumberFormat="1" applyFont="1" applyFill="1" applyBorder="1" applyAlignment="1">
      <alignment horizontal="center" vertical="center"/>
    </xf>
    <xf numFmtId="2" fontId="24" fillId="3" borderId="4" xfId="0" applyNumberFormat="1" applyFont="1" applyFill="1" applyBorder="1" applyAlignment="1">
      <alignment horizontal="center" vertical="center" wrapText="1"/>
    </xf>
    <xf numFmtId="2" fontId="24" fillId="3" borderId="4" xfId="0" applyNumberFormat="1" applyFont="1" applyFill="1" applyBorder="1" applyAlignment="1">
      <alignment horizontal="center" vertical="center"/>
    </xf>
    <xf numFmtId="0" fontId="26" fillId="0" borderId="0" xfId="0" applyNumberFormat="1" applyFont="1" applyAlignment="1">
      <alignment vertical="center"/>
    </xf>
    <xf numFmtId="0" fontId="25" fillId="0" borderId="0" xfId="0" applyNumberFormat="1" applyFont="1" applyAlignment="1">
      <alignment vertical="center"/>
    </xf>
    <xf numFmtId="0" fontId="0" fillId="6" borderId="1" xfId="0" applyNumberFormat="1" applyFill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1" fontId="25" fillId="2" borderId="1" xfId="0" applyNumberFormat="1" applyFon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12" xfId="0" applyNumberFormat="1" applyFill="1" applyBorder="1" applyAlignment="1">
      <alignment horizontal="center" vertical="center"/>
    </xf>
    <xf numFmtId="0" fontId="28" fillId="3" borderId="1" xfId="0" applyNumberFormat="1" applyFont="1" applyFill="1" applyBorder="1" applyAlignment="1">
      <alignment horizontal="left" vertical="center" wrapText="1"/>
    </xf>
    <xf numFmtId="0" fontId="28" fillId="3" borderId="1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Border="1" applyAlignment="1">
      <alignment horizontal="center" vertical="center" wrapText="1"/>
    </xf>
    <xf numFmtId="0" fontId="21" fillId="3" borderId="1" xfId="0" applyNumberFormat="1" applyFont="1" applyFill="1" applyBorder="1" applyAlignment="1">
      <alignment horizontal="center" vertical="center" wrapText="1"/>
    </xf>
    <xf numFmtId="0" fontId="21" fillId="2" borderId="1" xfId="0" applyNumberFormat="1" applyFont="1" applyFill="1" applyBorder="1" applyAlignment="1">
      <alignment horizontal="center" vertical="center" wrapText="1"/>
    </xf>
    <xf numFmtId="0" fontId="21" fillId="3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Fill="1" applyBorder="1" applyAlignment="1">
      <alignment horizontal="left" vertical="center" wrapText="1"/>
    </xf>
    <xf numFmtId="0" fontId="28" fillId="0" borderId="1" xfId="0" applyNumberFormat="1" applyFont="1" applyFill="1" applyBorder="1" applyAlignment="1">
      <alignment horizontal="center" vertical="center" wrapText="1"/>
    </xf>
    <xf numFmtId="0" fontId="21" fillId="0" borderId="1" xfId="0" applyNumberFormat="1" applyFont="1" applyFill="1" applyBorder="1" applyAlignment="1">
      <alignment horizontal="center" vertical="center" wrapText="1"/>
    </xf>
    <xf numFmtId="0" fontId="21" fillId="7" borderId="0" xfId="0" applyNumberFormat="1" applyFont="1" applyFill="1" applyAlignment="1">
      <alignment horizontal="center" vertical="center"/>
    </xf>
    <xf numFmtId="0" fontId="15" fillId="0" borderId="6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30" fillId="0" borderId="0" xfId="0" applyNumberFormat="1" applyFont="1" applyAlignment="1">
      <alignment vertical="center"/>
    </xf>
    <xf numFmtId="0" fontId="24" fillId="3" borderId="1" xfId="0" applyNumberFormat="1" applyFont="1" applyFill="1" applyBorder="1" applyAlignment="1">
      <alignment horizontal="center" vertical="center"/>
    </xf>
    <xf numFmtId="0" fontId="30" fillId="0" borderId="1" xfId="0" applyNumberFormat="1" applyFont="1" applyBorder="1" applyAlignment="1">
      <alignment horizontal="center" vertical="center"/>
    </xf>
    <xf numFmtId="0" fontId="30" fillId="3" borderId="1" xfId="0" applyNumberFormat="1" applyFont="1" applyFill="1" applyBorder="1" applyAlignment="1">
      <alignment horizontal="center" vertical="center"/>
    </xf>
    <xf numFmtId="0" fontId="28" fillId="3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Border="1" applyAlignment="1">
      <alignment horizontal="left" vertical="center"/>
    </xf>
    <xf numFmtId="0" fontId="28" fillId="0" borderId="1" xfId="0" applyNumberFormat="1" applyFont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0" fontId="28" fillId="2" borderId="1" xfId="0" applyNumberFormat="1" applyFont="1" applyFill="1" applyBorder="1" applyAlignment="1">
      <alignment horizontal="center" vertical="center" wrapText="1"/>
    </xf>
    <xf numFmtId="0" fontId="28" fillId="4" borderId="0" xfId="0" applyNumberFormat="1" applyFont="1" applyFill="1" applyAlignment="1">
      <alignment horizontal="center" vertical="center"/>
    </xf>
    <xf numFmtId="49" fontId="21" fillId="3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/>
    </xf>
    <xf numFmtId="2" fontId="24" fillId="3" borderId="1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0" fillId="7" borderId="0" xfId="0" applyNumberFormat="1" applyFill="1"/>
    <xf numFmtId="0" fontId="2" fillId="7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Border="1" applyAlignment="1">
      <alignment horizontal="left" vertical="center"/>
    </xf>
    <xf numFmtId="49" fontId="21" fillId="0" borderId="1" xfId="0" applyNumberFormat="1" applyFont="1" applyFill="1" applyBorder="1" applyAlignment="1">
      <alignment horizontal="center" vertical="center" wrapText="1"/>
    </xf>
    <xf numFmtId="0" fontId="28" fillId="7" borderId="1" xfId="0" applyNumberFormat="1" applyFont="1" applyFill="1" applyBorder="1" applyAlignment="1">
      <alignment horizontal="center" vertical="center"/>
    </xf>
    <xf numFmtId="0" fontId="28" fillId="7" borderId="1" xfId="0" applyNumberFormat="1" applyFont="1" applyFill="1" applyBorder="1" applyAlignment="1">
      <alignment horizontal="left" vertical="center" wrapText="1"/>
    </xf>
    <xf numFmtId="0" fontId="28" fillId="7" borderId="1" xfId="0" applyNumberFormat="1" applyFont="1" applyFill="1" applyBorder="1" applyAlignment="1">
      <alignment horizontal="center" vertical="center" wrapText="1"/>
    </xf>
    <xf numFmtId="0" fontId="21" fillId="7" borderId="1" xfId="0" applyNumberFormat="1" applyFont="1" applyFill="1" applyBorder="1" applyAlignment="1">
      <alignment horizontal="center" vertical="center" wrapText="1"/>
    </xf>
    <xf numFmtId="0" fontId="29" fillId="7" borderId="1" xfId="0" applyNumberFormat="1" applyFont="1" applyFill="1" applyBorder="1" applyAlignment="1">
      <alignment horizontal="center" vertical="center" wrapText="1"/>
    </xf>
    <xf numFmtId="0" fontId="21" fillId="7" borderId="1" xfId="0" applyNumberFormat="1" applyFont="1" applyFill="1" applyBorder="1" applyAlignment="1">
      <alignment horizontal="center" vertical="center"/>
    </xf>
    <xf numFmtId="0" fontId="28" fillId="7" borderId="0" xfId="0" applyNumberFormat="1" applyFont="1" applyFill="1" applyAlignment="1">
      <alignment horizontal="center" vertical="center"/>
    </xf>
    <xf numFmtId="49" fontId="21" fillId="7" borderId="1" xfId="0" applyNumberFormat="1" applyFont="1" applyFill="1" applyBorder="1" applyAlignment="1">
      <alignment horizontal="center" vertical="center" wrapText="1"/>
    </xf>
    <xf numFmtId="49" fontId="21" fillId="7" borderId="1" xfId="0" applyNumberFormat="1" applyFont="1" applyFill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0" fontId="0" fillId="3" borderId="0" xfId="0" applyNumberFormat="1" applyFill="1"/>
    <xf numFmtId="0" fontId="2" fillId="3" borderId="1" xfId="0" applyNumberFormat="1" applyFont="1" applyFill="1" applyBorder="1" applyAlignment="1">
      <alignment vertical="center"/>
    </xf>
    <xf numFmtId="0" fontId="0" fillId="0" borderId="1" xfId="0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center" vertical="center"/>
    </xf>
    <xf numFmtId="0" fontId="2" fillId="0" borderId="14" xfId="0" applyNumberFormat="1" applyFont="1" applyFill="1" applyBorder="1" applyAlignment="1">
      <alignment vertical="center"/>
    </xf>
    <xf numFmtId="0" fontId="0" fillId="3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30" fillId="0" borderId="1" xfId="0" applyNumberFormat="1" applyFont="1" applyBorder="1" applyAlignment="1">
      <alignment horizontal="center" vertical="center" wrapText="1"/>
    </xf>
    <xf numFmtId="0" fontId="25" fillId="0" borderId="1" xfId="0" applyNumberFormat="1" applyFont="1" applyBorder="1" applyAlignment="1">
      <alignment horizontal="center" vertical="center" wrapText="1"/>
    </xf>
    <xf numFmtId="0" fontId="30" fillId="3" borderId="1" xfId="0" applyNumberFormat="1" applyFont="1" applyFill="1" applyBorder="1" applyAlignment="1">
      <alignment horizontal="center" vertical="center" wrapText="1"/>
    </xf>
    <xf numFmtId="0" fontId="25" fillId="3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0" fillId="3" borderId="1" xfId="0" applyNumberFormat="1" applyFont="1" applyFill="1" applyBorder="1" applyAlignment="1">
      <alignment horizontal="center" vertical="center" wrapText="1"/>
    </xf>
    <xf numFmtId="0" fontId="25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30" fillId="0" borderId="1" xfId="0" applyNumberFormat="1" applyFont="1" applyBorder="1" applyAlignment="1">
      <alignment horizontal="left" vertical="center" wrapText="1"/>
    </xf>
    <xf numFmtId="0" fontId="25" fillId="3" borderId="1" xfId="0" applyNumberFormat="1" applyFont="1" applyFill="1" applyBorder="1" applyAlignment="1">
      <alignment horizontal="left" vertical="center" wrapText="1"/>
    </xf>
    <xf numFmtId="0" fontId="24" fillId="3" borderId="3" xfId="0" applyNumberFormat="1" applyFont="1" applyFill="1" applyBorder="1" applyAlignment="1">
      <alignment horizontal="center" vertical="center"/>
    </xf>
    <xf numFmtId="0" fontId="24" fillId="2" borderId="3" xfId="0" applyNumberFormat="1" applyFont="1" applyFill="1" applyBorder="1" applyAlignment="1">
      <alignment horizontal="center" vertical="center" wrapText="1"/>
    </xf>
    <xf numFmtId="0" fontId="24" fillId="3" borderId="0" xfId="0" applyNumberFormat="1" applyFont="1" applyFill="1" applyBorder="1" applyAlignment="1">
      <alignment horizontal="center" vertical="center"/>
    </xf>
    <xf numFmtId="0" fontId="24" fillId="2" borderId="0" xfId="0" applyNumberFormat="1" applyFont="1" applyFill="1" applyBorder="1" applyAlignment="1">
      <alignment horizontal="center" vertical="center" wrapText="1"/>
    </xf>
    <xf numFmtId="0" fontId="25" fillId="0" borderId="0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2" fillId="0" borderId="1" xfId="0" applyNumberFormat="1" applyFont="1" applyBorder="1" applyAlignment="1">
      <alignment wrapText="1"/>
    </xf>
    <xf numFmtId="0" fontId="0" fillId="0" borderId="1" xfId="0" applyNumberFormat="1" applyBorder="1" applyAlignment="1">
      <alignment wrapText="1"/>
    </xf>
    <xf numFmtId="0" fontId="1" fillId="2" borderId="1" xfId="0" applyNumberFormat="1" applyFont="1" applyFill="1" applyBorder="1" applyAlignment="1">
      <alignment vertical="center" wrapText="1"/>
    </xf>
    <xf numFmtId="0" fontId="0" fillId="3" borderId="1" xfId="0" applyNumberFormat="1" applyFill="1" applyBorder="1" applyAlignment="1">
      <alignment horizontal="center"/>
    </xf>
    <xf numFmtId="0" fontId="2" fillId="0" borderId="3" xfId="0" applyNumberFormat="1" applyFont="1" applyBorder="1" applyAlignment="1">
      <alignment horizontal="center" vertical="center"/>
    </xf>
    <xf numFmtId="0" fontId="2" fillId="3" borderId="3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vertical="center"/>
    </xf>
    <xf numFmtId="49" fontId="2" fillId="3" borderId="3" xfId="0" applyNumberFormat="1" applyFont="1" applyFill="1" applyBorder="1" applyAlignment="1">
      <alignment horizontal="center" vertical="center"/>
    </xf>
    <xf numFmtId="0" fontId="6" fillId="2" borderId="9" xfId="0" applyNumberFormat="1" applyFont="1" applyFill="1" applyBorder="1" applyAlignment="1">
      <alignment vertical="center" wrapText="1"/>
    </xf>
    <xf numFmtId="0" fontId="6" fillId="2" borderId="10" xfId="0" applyNumberFormat="1" applyFont="1" applyFill="1" applyBorder="1" applyAlignment="1">
      <alignment vertical="center" wrapText="1"/>
    </xf>
    <xf numFmtId="0" fontId="7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31" fillId="5" borderId="1" xfId="0" applyNumberFormat="1" applyFont="1" applyFill="1" applyBorder="1" applyAlignment="1">
      <alignment horizontal="center" vertical="center" wrapText="1"/>
    </xf>
    <xf numFmtId="0" fontId="14" fillId="0" borderId="8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3" xfId="0" applyNumberFormat="1" applyFont="1" applyBorder="1" applyAlignment="1">
      <alignment horizontal="left" vertical="center"/>
    </xf>
    <xf numFmtId="0" fontId="14" fillId="0" borderId="4" xfId="0" applyNumberFormat="1" applyFont="1" applyBorder="1" applyAlignment="1">
      <alignment horizontal="left" vertical="center"/>
    </xf>
    <xf numFmtId="0" fontId="14" fillId="0" borderId="6" xfId="0" applyNumberFormat="1" applyFont="1" applyBorder="1" applyAlignment="1">
      <alignment horizontal="center" vertical="center"/>
    </xf>
    <xf numFmtId="0" fontId="14" fillId="0" borderId="7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vertical="center" wrapText="1"/>
    </xf>
    <xf numFmtId="0" fontId="14" fillId="0" borderId="2" xfId="0" applyNumberFormat="1" applyFont="1" applyBorder="1" applyAlignment="1">
      <alignment vertical="center" wrapText="1"/>
    </xf>
    <xf numFmtId="0" fontId="7" fillId="0" borderId="2" xfId="0" applyNumberFormat="1" applyFont="1" applyBorder="1" applyAlignment="1">
      <alignment horizontal="center"/>
    </xf>
    <xf numFmtId="0" fontId="3" fillId="0" borderId="8" xfId="0" applyNumberFormat="1" applyFont="1" applyBorder="1" applyAlignment="1">
      <alignment vertical="center"/>
    </xf>
    <xf numFmtId="0" fontId="3" fillId="0" borderId="2" xfId="0" applyNumberFormat="1" applyFont="1" applyBorder="1" applyAlignment="1">
      <alignment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vertical="center" wrapText="1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32" fillId="5" borderId="1" xfId="0" applyNumberFormat="1" applyFont="1" applyFill="1" applyBorder="1" applyAlignment="1">
      <alignment horizontal="center" vertical="center" wrapText="1"/>
    </xf>
    <xf numFmtId="0" fontId="32" fillId="5" borderId="5" xfId="0" applyNumberFormat="1" applyFont="1" applyFill="1" applyBorder="1" applyAlignment="1">
      <alignment horizontal="center" vertical="center" wrapText="1"/>
    </xf>
    <xf numFmtId="0" fontId="32" fillId="5" borderId="1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/>
    </xf>
    <xf numFmtId="0" fontId="8" fillId="5" borderId="1" xfId="0" applyNumberFormat="1" applyFont="1" applyFill="1" applyBorder="1" applyAlignment="1">
      <alignment horizontal="center" vertical="center" wrapText="1"/>
    </xf>
    <xf numFmtId="0" fontId="10" fillId="2" borderId="8" xfId="0" applyNumberFormat="1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Border="1" applyAlignment="1">
      <alignment horizontal="center" vertical="center"/>
    </xf>
    <xf numFmtId="0" fontId="1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1" fillId="2" borderId="13" xfId="0" applyNumberFormat="1" applyFont="1" applyFill="1" applyBorder="1" applyAlignment="1">
      <alignment horizontal="center" wrapText="1"/>
    </xf>
    <xf numFmtId="0" fontId="1" fillId="2" borderId="10" xfId="0" applyNumberFormat="1" applyFont="1" applyFill="1" applyBorder="1" applyAlignment="1">
      <alignment horizontal="center" wrapText="1"/>
    </xf>
    <xf numFmtId="0" fontId="7" fillId="0" borderId="1" xfId="0" applyNumberFormat="1" applyFont="1" applyBorder="1" applyAlignment="1">
      <alignment horizontal="center"/>
    </xf>
    <xf numFmtId="0" fontId="19" fillId="5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33" fillId="5" borderId="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15" fillId="0" borderId="13" xfId="0" applyNumberFormat="1" applyFont="1" applyBorder="1" applyAlignment="1">
      <alignment horizontal="center" vertical="center"/>
    </xf>
    <xf numFmtId="0" fontId="15" fillId="0" borderId="6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1" fillId="5" borderId="5" xfId="0" applyNumberFormat="1" applyFont="1" applyFill="1" applyBorder="1" applyAlignment="1">
      <alignment horizontal="center" vertical="center" wrapText="1"/>
    </xf>
    <xf numFmtId="0" fontId="11" fillId="5" borderId="1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wrapText="1"/>
    </xf>
    <xf numFmtId="0" fontId="7" fillId="5" borderId="5" xfId="0" applyNumberFormat="1" applyFont="1" applyFill="1" applyBorder="1" applyAlignment="1">
      <alignment horizontal="center" vertical="center" wrapText="1"/>
    </xf>
    <xf numFmtId="0" fontId="7" fillId="5" borderId="11" xfId="0" applyNumberFormat="1" applyFont="1" applyFill="1" applyBorder="1" applyAlignment="1">
      <alignment horizontal="center" vertical="center" wrapText="1"/>
    </xf>
    <xf numFmtId="0" fontId="7" fillId="5" borderId="12" xfId="0" applyNumberFormat="1" applyFont="1" applyFill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8" fillId="5" borderId="9" xfId="0" applyNumberFormat="1" applyFont="1" applyFill="1" applyBorder="1" applyAlignment="1">
      <alignment horizontal="center" vertical="center"/>
    </xf>
    <xf numFmtId="0" fontId="8" fillId="5" borderId="10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7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vertical="center"/>
    </xf>
    <xf numFmtId="0" fontId="3" fillId="0" borderId="7" xfId="0" applyNumberFormat="1" applyFont="1" applyBorder="1" applyAlignment="1">
      <alignment vertical="center"/>
    </xf>
    <xf numFmtId="0" fontId="3" fillId="0" borderId="8" xfId="0" applyNumberFormat="1" applyFont="1" applyBorder="1" applyAlignment="1">
      <alignment horizontal="left" vertical="center"/>
    </xf>
    <xf numFmtId="0" fontId="3" fillId="0" borderId="2" xfId="0" applyNumberFormat="1" applyFont="1" applyBorder="1" applyAlignment="1">
      <alignment horizontal="left" vertical="center"/>
    </xf>
    <xf numFmtId="0" fontId="26" fillId="0" borderId="1" xfId="0" quotePrefix="1" applyNumberFormat="1" applyFont="1" applyBorder="1" applyAlignment="1">
      <alignment horizontal="center" vertical="center"/>
    </xf>
    <xf numFmtId="0" fontId="26" fillId="0" borderId="1" xfId="0" applyNumberFormat="1" applyFont="1" applyBorder="1" applyAlignment="1">
      <alignment horizontal="left" vertical="center" wrapText="1"/>
    </xf>
    <xf numFmtId="0" fontId="26" fillId="0" borderId="1" xfId="0" applyNumberFormat="1" applyFont="1" applyBorder="1" applyAlignment="1">
      <alignment horizontal="center" vertical="center" wrapText="1"/>
    </xf>
    <xf numFmtId="0" fontId="26" fillId="3" borderId="4" xfId="0" applyNumberFormat="1" applyFont="1" applyFill="1" applyBorder="1" applyAlignment="1">
      <alignment horizontal="center" vertical="center"/>
    </xf>
    <xf numFmtId="0" fontId="26" fillId="2" borderId="1" xfId="0" applyNumberFormat="1" applyFont="1" applyFill="1" applyBorder="1" applyAlignment="1">
      <alignment horizontal="center" vertical="center" wrapText="1"/>
    </xf>
    <xf numFmtId="0" fontId="26" fillId="3" borderId="1" xfId="0" applyNumberFormat="1" applyFont="1" applyFill="1" applyBorder="1" applyAlignment="1">
      <alignment horizontal="center" vertical="center"/>
    </xf>
    <xf numFmtId="0" fontId="26" fillId="3" borderId="1" xfId="0" applyNumberFormat="1" applyFont="1" applyFill="1" applyBorder="1" applyAlignment="1">
      <alignment horizontal="center" vertical="center" wrapText="1"/>
    </xf>
    <xf numFmtId="2" fontId="26" fillId="3" borderId="1" xfId="0" applyNumberFormat="1" applyFont="1" applyFill="1" applyBorder="1" applyAlignment="1">
      <alignment horizontal="center" vertical="center"/>
    </xf>
    <xf numFmtId="2" fontId="26" fillId="3" borderId="4" xfId="0" applyNumberFormat="1" applyFont="1" applyFill="1" applyBorder="1" applyAlignment="1">
      <alignment horizontal="center" vertical="center"/>
    </xf>
    <xf numFmtId="0" fontId="26" fillId="0" borderId="1" xfId="0" applyNumberFormat="1" applyFont="1" applyBorder="1" applyAlignment="1">
      <alignment horizontal="center" vertical="center"/>
    </xf>
    <xf numFmtId="0" fontId="36" fillId="0" borderId="0" xfId="0" applyNumberFormat="1" applyFont="1" applyAlignment="1">
      <alignment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1"/>
  <sheetViews>
    <sheetView tabSelected="1" view="pageBreakPreview" zoomScale="70" zoomScaleNormal="70" zoomScaleSheetLayoutView="70" zoomScalePageLayoutView="70" workbookViewId="0">
      <selection activeCell="A17" sqref="A17"/>
    </sheetView>
  </sheetViews>
  <sheetFormatPr defaultRowHeight="15"/>
  <cols>
    <col min="1" max="1" width="5.85546875" style="27" customWidth="1"/>
    <col min="2" max="2" width="29" style="28" customWidth="1"/>
    <col min="3" max="3" width="25.7109375" style="27" customWidth="1"/>
    <col min="4" max="4" width="13.42578125" style="33" customWidth="1"/>
    <col min="5" max="5" width="8.7109375" style="33" customWidth="1"/>
    <col min="6" max="6" width="10.85546875" style="33" customWidth="1"/>
    <col min="7" max="7" width="10.140625" style="33" customWidth="1"/>
    <col min="8" max="8" width="10" style="33" customWidth="1"/>
    <col min="9" max="9" width="10.5703125" style="33" customWidth="1"/>
    <col min="10" max="11" width="8.42578125" style="27" customWidth="1"/>
    <col min="12" max="12" width="8.28515625" style="27" customWidth="1"/>
    <col min="13" max="13" width="9.28515625" style="27" customWidth="1"/>
    <col min="14" max="14" width="9.5703125" style="27" customWidth="1"/>
    <col min="15" max="15" width="7.7109375" style="27" customWidth="1"/>
    <col min="16" max="16" width="9.7109375" style="27" customWidth="1"/>
    <col min="17" max="17" width="8.28515625" style="27" customWidth="1"/>
    <col min="18" max="18" width="10.140625" style="27" customWidth="1"/>
    <col min="19" max="19" width="9.140625" style="27" customWidth="1"/>
    <col min="20" max="20" width="8.42578125" style="27" customWidth="1"/>
    <col min="21" max="21" width="8.85546875" style="27" customWidth="1"/>
    <col min="22" max="23" width="9.28515625" style="27" customWidth="1"/>
    <col min="24" max="24" width="8.42578125" style="27" customWidth="1"/>
    <col min="25" max="25" width="7.42578125" style="27" customWidth="1"/>
    <col min="26" max="26" width="8.85546875" style="27" customWidth="1"/>
    <col min="27" max="27" width="8.28515625" style="27" customWidth="1"/>
    <col min="28" max="28" width="10.5703125" style="27" customWidth="1"/>
    <col min="29" max="29" width="8.28515625" style="27" customWidth="1"/>
    <col min="30" max="30" width="10.28515625" style="44" customWidth="1"/>
    <col min="31" max="31" width="7.7109375" style="44" customWidth="1"/>
    <col min="32" max="32" width="9" style="27" customWidth="1"/>
    <col min="33" max="33" width="11.140625" style="27" customWidth="1"/>
    <col min="34" max="34" width="11.28515625" style="48" customWidth="1"/>
    <col min="35" max="35" width="11.5703125" style="26" bestFit="1" customWidth="1"/>
    <col min="36" max="36" width="9.140625" style="26"/>
    <col min="37" max="37" width="11.5703125" style="26" customWidth="1"/>
    <col min="38" max="16384" width="9.140625" style="26"/>
  </cols>
  <sheetData>
    <row r="1" spans="1:37" ht="57" customHeight="1">
      <c r="A1" s="203" t="s">
        <v>88</v>
      </c>
      <c r="B1" s="203"/>
      <c r="C1" s="203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</row>
    <row r="2" spans="1:37" ht="129.75" customHeight="1">
      <c r="A2" s="206" t="s">
        <v>1</v>
      </c>
      <c r="B2" s="212" t="s">
        <v>2</v>
      </c>
      <c r="C2" s="210" t="s">
        <v>7</v>
      </c>
      <c r="D2" s="208" t="s">
        <v>73</v>
      </c>
      <c r="E2" s="205" t="s">
        <v>329</v>
      </c>
      <c r="F2" s="205"/>
      <c r="G2" s="205"/>
      <c r="H2" s="205"/>
      <c r="I2" s="205"/>
      <c r="J2" s="205" t="s">
        <v>303</v>
      </c>
      <c r="K2" s="205"/>
      <c r="L2" s="205"/>
      <c r="M2" s="205"/>
      <c r="N2" s="205"/>
      <c r="O2" s="205" t="s">
        <v>304</v>
      </c>
      <c r="P2" s="205"/>
      <c r="Q2" s="205"/>
      <c r="R2" s="205"/>
      <c r="S2" s="205"/>
      <c r="T2" s="205" t="s">
        <v>305</v>
      </c>
      <c r="U2" s="205"/>
      <c r="V2" s="205"/>
      <c r="W2" s="205"/>
      <c r="X2" s="205"/>
      <c r="Y2" s="205" t="s">
        <v>306</v>
      </c>
      <c r="Z2" s="205"/>
      <c r="AA2" s="205"/>
      <c r="AB2" s="205"/>
      <c r="AC2" s="205"/>
      <c r="AD2" s="205" t="s">
        <v>321</v>
      </c>
      <c r="AE2" s="205"/>
      <c r="AF2" s="205"/>
      <c r="AG2" s="205"/>
      <c r="AH2" s="205"/>
      <c r="AI2" s="201" t="s">
        <v>250</v>
      </c>
    </row>
    <row r="3" spans="1:37" s="29" customFormat="1" ht="105" customHeight="1">
      <c r="A3" s="207"/>
      <c r="B3" s="213"/>
      <c r="C3" s="211"/>
      <c r="D3" s="209"/>
      <c r="E3" s="17" t="s">
        <v>121</v>
      </c>
      <c r="F3" s="17" t="s">
        <v>122</v>
      </c>
      <c r="G3" s="17" t="s">
        <v>123</v>
      </c>
      <c r="H3" s="47" t="s">
        <v>103</v>
      </c>
      <c r="I3" s="59" t="s">
        <v>128</v>
      </c>
      <c r="J3" s="17" t="s">
        <v>121</v>
      </c>
      <c r="K3" s="17" t="s">
        <v>122</v>
      </c>
      <c r="L3" s="17" t="s">
        <v>123</v>
      </c>
      <c r="M3" s="47" t="s">
        <v>103</v>
      </c>
      <c r="N3" s="59" t="s">
        <v>128</v>
      </c>
      <c r="O3" s="17" t="s">
        <v>121</v>
      </c>
      <c r="P3" s="17" t="s">
        <v>122</v>
      </c>
      <c r="Q3" s="17" t="s">
        <v>123</v>
      </c>
      <c r="R3" s="47" t="s">
        <v>103</v>
      </c>
      <c r="S3" s="60" t="s">
        <v>128</v>
      </c>
      <c r="T3" s="17" t="s">
        <v>121</v>
      </c>
      <c r="U3" s="17" t="s">
        <v>122</v>
      </c>
      <c r="V3" s="17" t="s">
        <v>123</v>
      </c>
      <c r="W3" s="47" t="s">
        <v>103</v>
      </c>
      <c r="X3" s="60" t="s">
        <v>128</v>
      </c>
      <c r="Y3" s="17" t="s">
        <v>121</v>
      </c>
      <c r="Z3" s="17" t="s">
        <v>122</v>
      </c>
      <c r="AA3" s="17" t="s">
        <v>123</v>
      </c>
      <c r="AB3" s="47" t="s">
        <v>103</v>
      </c>
      <c r="AC3" s="60" t="s">
        <v>128</v>
      </c>
      <c r="AD3" s="17" t="s">
        <v>121</v>
      </c>
      <c r="AE3" s="17" t="s">
        <v>122</v>
      </c>
      <c r="AF3" s="17" t="s">
        <v>123</v>
      </c>
      <c r="AG3" s="47" t="s">
        <v>103</v>
      </c>
      <c r="AH3" s="60" t="s">
        <v>128</v>
      </c>
      <c r="AI3" s="202"/>
      <c r="AJ3" s="61"/>
      <c r="AK3" s="61"/>
    </row>
    <row r="4" spans="1:37" s="106" customFormat="1" ht="42.75" customHeight="1">
      <c r="A4" s="92">
        <v>1</v>
      </c>
      <c r="B4" s="93" t="s">
        <v>100</v>
      </c>
      <c r="C4" s="94" t="s">
        <v>15</v>
      </c>
      <c r="D4" s="93" t="s">
        <v>74</v>
      </c>
      <c r="E4" s="94">
        <v>7</v>
      </c>
      <c r="F4" s="94">
        <v>1</v>
      </c>
      <c r="G4" s="94">
        <v>1</v>
      </c>
      <c r="H4" s="102">
        <f t="shared" ref="H4:H10" si="0">200*(E4+1-F4)*G4/E4</f>
        <v>200</v>
      </c>
      <c r="I4" s="95">
        <f t="shared" ref="I4:I16" si="1">ROUNDUP(H4,0)</f>
        <v>200</v>
      </c>
      <c r="J4" s="94">
        <v>9</v>
      </c>
      <c r="K4" s="94">
        <v>2</v>
      </c>
      <c r="L4" s="94">
        <v>0.5</v>
      </c>
      <c r="M4" s="102">
        <f>200*(J4+1-K4)*L4/J4</f>
        <v>88.888888888888886</v>
      </c>
      <c r="N4" s="95">
        <f t="shared" ref="N4:N16" si="2">ROUNDUP(M4,0)</f>
        <v>89</v>
      </c>
      <c r="O4" s="96">
        <v>7</v>
      </c>
      <c r="P4" s="96">
        <v>3</v>
      </c>
      <c r="Q4" s="96">
        <v>0.25</v>
      </c>
      <c r="R4" s="104">
        <f>200*(O4+1-P4)*Q4/O4</f>
        <v>35.714285714285715</v>
      </c>
      <c r="S4" s="95">
        <f t="shared" ref="S4:S16" si="3">ROUNDUP(R4,0)</f>
        <v>36</v>
      </c>
      <c r="T4" s="96">
        <v>9</v>
      </c>
      <c r="U4" s="96">
        <v>2</v>
      </c>
      <c r="V4" s="94">
        <v>0.25</v>
      </c>
      <c r="W4" s="104">
        <f>200*(T4+1-U4)*V4/T4</f>
        <v>44.444444444444443</v>
      </c>
      <c r="X4" s="95">
        <f t="shared" ref="X4:X16" si="4">ROUNDUP(W4,0)</f>
        <v>45</v>
      </c>
      <c r="Y4" s="96">
        <v>8</v>
      </c>
      <c r="Z4" s="96">
        <v>1</v>
      </c>
      <c r="AA4" s="94">
        <v>1</v>
      </c>
      <c r="AB4" s="104">
        <f>200*(Y4+1-Z4)*AA4/Y4</f>
        <v>200</v>
      </c>
      <c r="AC4" s="95">
        <f t="shared" ref="AC4:AC16" si="5">ROUNDUP(AB4,0)</f>
        <v>200</v>
      </c>
      <c r="AD4" s="96">
        <v>7</v>
      </c>
      <c r="AE4" s="96">
        <v>2</v>
      </c>
      <c r="AF4" s="94">
        <v>1</v>
      </c>
      <c r="AG4" s="104">
        <f>200*(AD4+1-AE4)*AF4/AD4</f>
        <v>171.42857142857142</v>
      </c>
      <c r="AH4" s="95">
        <f t="shared" ref="AH4:AH16" si="6">ROUNDUP(AG4,0)</f>
        <v>172</v>
      </c>
      <c r="AI4" s="99">
        <f>LARGE(CHOOSE({1,2,3,4,5}, N4,S4,X4, AC4, AH4),1)+LARGE(CHOOSE({1,2,3,4,5}, N4,S4,X4,AC4, AH4,),2)+I4</f>
        <v>572</v>
      </c>
      <c r="AJ4" s="105"/>
      <c r="AK4" s="105"/>
    </row>
    <row r="5" spans="1:37" s="106" customFormat="1" ht="23.25" customHeight="1">
      <c r="A5" s="92">
        <v>2</v>
      </c>
      <c r="B5" s="93" t="s">
        <v>102</v>
      </c>
      <c r="C5" s="94" t="s">
        <v>44</v>
      </c>
      <c r="D5" s="93" t="s">
        <v>75</v>
      </c>
      <c r="E5" s="94">
        <v>7</v>
      </c>
      <c r="F5" s="94">
        <v>3</v>
      </c>
      <c r="G5" s="94">
        <v>1</v>
      </c>
      <c r="H5" s="102">
        <f t="shared" si="0"/>
        <v>142.85714285714286</v>
      </c>
      <c r="I5" s="95">
        <f t="shared" si="1"/>
        <v>143</v>
      </c>
      <c r="J5" s="94">
        <v>9</v>
      </c>
      <c r="K5" s="94">
        <v>1</v>
      </c>
      <c r="L5" s="94">
        <v>0.5</v>
      </c>
      <c r="M5" s="102">
        <f>200*(J5+1-K5)*L5/J5</f>
        <v>100</v>
      </c>
      <c r="N5" s="95">
        <f t="shared" si="2"/>
        <v>100</v>
      </c>
      <c r="O5" s="96">
        <v>7</v>
      </c>
      <c r="P5" s="96">
        <v>2</v>
      </c>
      <c r="Q5" s="96">
        <v>0.25</v>
      </c>
      <c r="R5" s="104">
        <f>200*(O5+1-P5)*Q5/O5</f>
        <v>42.857142857142854</v>
      </c>
      <c r="S5" s="95">
        <f t="shared" si="3"/>
        <v>43</v>
      </c>
      <c r="T5" s="96">
        <v>9</v>
      </c>
      <c r="U5" s="96">
        <v>3</v>
      </c>
      <c r="V5" s="94">
        <v>0.25</v>
      </c>
      <c r="W5" s="104">
        <f>200*(T5+1-U5)*V5/T5</f>
        <v>38.888888888888886</v>
      </c>
      <c r="X5" s="95">
        <f t="shared" si="4"/>
        <v>39</v>
      </c>
      <c r="Y5" s="96">
        <v>8</v>
      </c>
      <c r="Z5" s="96">
        <v>2</v>
      </c>
      <c r="AA5" s="94">
        <v>1</v>
      </c>
      <c r="AB5" s="104">
        <f>200*(Y5+1-Z5)*AA5/Y5</f>
        <v>175</v>
      </c>
      <c r="AC5" s="95">
        <f t="shared" si="5"/>
        <v>175</v>
      </c>
      <c r="AD5" s="96">
        <v>7</v>
      </c>
      <c r="AE5" s="96">
        <v>1</v>
      </c>
      <c r="AF5" s="94">
        <v>1</v>
      </c>
      <c r="AG5" s="104">
        <f>200*(AD5+1-AE5)*AF5/AD5</f>
        <v>200</v>
      </c>
      <c r="AH5" s="95">
        <f t="shared" si="6"/>
        <v>200</v>
      </c>
      <c r="AI5" s="99">
        <f>LARGE(CHOOSE({1,2,3,4,5}, N5,S5,X5, AC5, AH5),1)+LARGE(CHOOSE({1,2,3,4,5}, N5,S5,X5,AC5, AH5,),2)+I5</f>
        <v>518</v>
      </c>
      <c r="AJ5" s="105"/>
      <c r="AK5" s="105"/>
    </row>
    <row r="6" spans="1:37" s="106" customFormat="1" ht="45">
      <c r="A6" s="92">
        <v>3</v>
      </c>
      <c r="B6" s="97" t="s">
        <v>89</v>
      </c>
      <c r="C6" s="99" t="s">
        <v>90</v>
      </c>
      <c r="D6" s="178" t="s">
        <v>75</v>
      </c>
      <c r="E6" s="94">
        <v>7</v>
      </c>
      <c r="F6" s="167">
        <v>2</v>
      </c>
      <c r="G6" s="94">
        <v>1</v>
      </c>
      <c r="H6" s="102">
        <f t="shared" si="0"/>
        <v>171.42857142857142</v>
      </c>
      <c r="I6" s="95">
        <f t="shared" si="1"/>
        <v>172</v>
      </c>
      <c r="J6" s="94">
        <v>9</v>
      </c>
      <c r="K6" s="99">
        <v>4</v>
      </c>
      <c r="L6" s="94">
        <v>0.5</v>
      </c>
      <c r="M6" s="102">
        <f>200*(J6+1-K6)*L6/J6</f>
        <v>66.666666666666671</v>
      </c>
      <c r="N6" s="95">
        <f t="shared" si="2"/>
        <v>67</v>
      </c>
      <c r="O6" s="96">
        <v>7</v>
      </c>
      <c r="P6" s="96">
        <v>5</v>
      </c>
      <c r="Q6" s="96">
        <v>0.25</v>
      </c>
      <c r="R6" s="104">
        <f>200*(O6+1-P6)*Q6/O6</f>
        <v>21.428571428571427</v>
      </c>
      <c r="S6" s="95">
        <f t="shared" si="3"/>
        <v>22</v>
      </c>
      <c r="T6" s="96">
        <v>9</v>
      </c>
      <c r="U6" s="96">
        <v>5</v>
      </c>
      <c r="V6" s="94">
        <v>0.25</v>
      </c>
      <c r="W6" s="104">
        <f>200*(T6+1-U6)*V6/T6</f>
        <v>27.777777777777779</v>
      </c>
      <c r="X6" s="95">
        <f t="shared" si="4"/>
        <v>28</v>
      </c>
      <c r="Y6" s="96">
        <v>8</v>
      </c>
      <c r="Z6" s="96">
        <v>5</v>
      </c>
      <c r="AA6" s="94">
        <v>1</v>
      </c>
      <c r="AB6" s="104">
        <f>200*(Y6+1-Z6)*AA6/Y6</f>
        <v>100</v>
      </c>
      <c r="AC6" s="95">
        <f t="shared" si="5"/>
        <v>100</v>
      </c>
      <c r="AD6" s="96">
        <v>7</v>
      </c>
      <c r="AE6" s="96">
        <v>5</v>
      </c>
      <c r="AF6" s="94">
        <v>1</v>
      </c>
      <c r="AG6" s="104">
        <f>200*(AD6+1-AE6)*AF6/AD6</f>
        <v>85.714285714285708</v>
      </c>
      <c r="AH6" s="95">
        <f t="shared" si="6"/>
        <v>86</v>
      </c>
      <c r="AI6" s="99">
        <f>LARGE(CHOOSE({1,2,3,4,5}, N6,S6,X6, AC6, AH6),1)+LARGE(CHOOSE({1,2,3,4,5}, N6,S6,X6,AC6, AH6,),2)+I6</f>
        <v>358</v>
      </c>
      <c r="AJ6" s="105"/>
      <c r="AK6" s="105"/>
    </row>
    <row r="7" spans="1:37" s="106" customFormat="1" ht="30" hidden="1">
      <c r="A7" s="92">
        <v>4</v>
      </c>
      <c r="B7" s="97" t="s">
        <v>113</v>
      </c>
      <c r="C7" s="99" t="s">
        <v>114</v>
      </c>
      <c r="D7" s="98" t="s">
        <v>74</v>
      </c>
      <c r="E7" s="94">
        <v>7</v>
      </c>
      <c r="F7" s="99"/>
      <c r="G7" s="94">
        <v>1</v>
      </c>
      <c r="H7" s="102">
        <f t="shared" si="0"/>
        <v>228.57142857142858</v>
      </c>
      <c r="I7" s="95">
        <f t="shared" si="1"/>
        <v>229</v>
      </c>
      <c r="J7" s="94">
        <v>9</v>
      </c>
      <c r="K7" s="99">
        <v>5</v>
      </c>
      <c r="L7" s="94">
        <v>0.5</v>
      </c>
      <c r="M7" s="102">
        <f>200*(J7+1-K7)*L7/J7</f>
        <v>55.555555555555557</v>
      </c>
      <c r="N7" s="95">
        <f t="shared" si="2"/>
        <v>56</v>
      </c>
      <c r="O7" s="96">
        <v>7</v>
      </c>
      <c r="P7" s="96">
        <v>4</v>
      </c>
      <c r="Q7" s="96">
        <v>0.25</v>
      </c>
      <c r="R7" s="104">
        <f>200*(O7+1-P7)*Q7/O7</f>
        <v>28.571428571428573</v>
      </c>
      <c r="S7" s="95">
        <f t="shared" si="3"/>
        <v>29</v>
      </c>
      <c r="T7" s="96">
        <v>9</v>
      </c>
      <c r="U7" s="96">
        <v>4</v>
      </c>
      <c r="V7" s="94">
        <v>0.25</v>
      </c>
      <c r="W7" s="104">
        <f>200*(T7+1-U7)*V7/T7</f>
        <v>33.333333333333336</v>
      </c>
      <c r="X7" s="95">
        <f t="shared" si="4"/>
        <v>34</v>
      </c>
      <c r="Y7" s="96">
        <v>8</v>
      </c>
      <c r="Z7" s="96">
        <v>3</v>
      </c>
      <c r="AA7" s="94">
        <v>1</v>
      </c>
      <c r="AB7" s="104">
        <f>200*(Y7+1-Z7)*AA7/Y7</f>
        <v>150</v>
      </c>
      <c r="AC7" s="95">
        <f t="shared" si="5"/>
        <v>150</v>
      </c>
      <c r="AD7" s="96">
        <v>7</v>
      </c>
      <c r="AE7" s="96" t="s">
        <v>42</v>
      </c>
      <c r="AF7" s="94">
        <v>1</v>
      </c>
      <c r="AG7" s="104">
        <v>0</v>
      </c>
      <c r="AH7" s="95">
        <f t="shared" si="6"/>
        <v>0</v>
      </c>
      <c r="AI7" s="99">
        <f>LARGE(CHOOSE({1,2,3,4,5}, N7,S7,X7, AC7, AH7),1)+LARGE(CHOOSE({1,2,3,4,5}, N7,S7,X7,AC7, AH7,),2)+I7</f>
        <v>435</v>
      </c>
      <c r="AJ7" s="105"/>
      <c r="AK7" s="105"/>
    </row>
    <row r="8" spans="1:37" s="106" customFormat="1" ht="30" hidden="1">
      <c r="A8" s="92">
        <v>5</v>
      </c>
      <c r="B8" s="97" t="s">
        <v>134</v>
      </c>
      <c r="C8" s="99" t="s">
        <v>175</v>
      </c>
      <c r="D8" s="98" t="s">
        <v>74</v>
      </c>
      <c r="E8" s="94">
        <v>7</v>
      </c>
      <c r="F8" s="99" t="s">
        <v>42</v>
      </c>
      <c r="G8" s="94">
        <v>1</v>
      </c>
      <c r="H8" s="102" t="e">
        <f t="shared" si="0"/>
        <v>#VALUE!</v>
      </c>
      <c r="I8" s="95" t="e">
        <f t="shared" si="1"/>
        <v>#VALUE!</v>
      </c>
      <c r="J8" s="94">
        <v>9</v>
      </c>
      <c r="K8" s="99">
        <v>3</v>
      </c>
      <c r="L8" s="94">
        <v>0.5</v>
      </c>
      <c r="M8" s="102">
        <f>200*(J8+1-K8)*L8/J8</f>
        <v>77.777777777777771</v>
      </c>
      <c r="N8" s="95">
        <f t="shared" si="2"/>
        <v>78</v>
      </c>
      <c r="O8" s="96">
        <v>7</v>
      </c>
      <c r="P8" s="96" t="s">
        <v>42</v>
      </c>
      <c r="Q8" s="96">
        <v>0.25</v>
      </c>
      <c r="R8" s="103">
        <v>0</v>
      </c>
      <c r="S8" s="95">
        <f t="shared" si="3"/>
        <v>0</v>
      </c>
      <c r="T8" s="96">
        <v>9</v>
      </c>
      <c r="U8" s="101">
        <v>7</v>
      </c>
      <c r="V8" s="94">
        <v>0.25</v>
      </c>
      <c r="W8" s="104">
        <f>200*(T8+1-U8)*V8/T8</f>
        <v>16.666666666666668</v>
      </c>
      <c r="X8" s="95">
        <f t="shared" si="4"/>
        <v>17</v>
      </c>
      <c r="Y8" s="96">
        <v>8</v>
      </c>
      <c r="Z8" s="101">
        <v>4</v>
      </c>
      <c r="AA8" s="94">
        <v>1</v>
      </c>
      <c r="AB8" s="104">
        <f>200*(Y8+1-Z8)*AA8/Y8</f>
        <v>125</v>
      </c>
      <c r="AC8" s="95">
        <f t="shared" si="5"/>
        <v>125</v>
      </c>
      <c r="AD8" s="96">
        <v>7</v>
      </c>
      <c r="AE8" s="101">
        <v>4</v>
      </c>
      <c r="AF8" s="94">
        <v>1</v>
      </c>
      <c r="AG8" s="104">
        <f>200*(AD8+1-AE8)*AF8/AD8</f>
        <v>114.28571428571429</v>
      </c>
      <c r="AH8" s="95">
        <f t="shared" si="6"/>
        <v>115</v>
      </c>
      <c r="AI8" s="99" t="e">
        <f>LARGE(CHOOSE({1,2,3,4,5}, N8,S8,X8, AC8, AH8),1)+LARGE(CHOOSE({1,2,3,4,5}, N8,S8,X8,AC8, AH8,),2)+I8</f>
        <v>#VALUE!</v>
      </c>
      <c r="AJ8" s="105"/>
      <c r="AK8" s="105"/>
    </row>
    <row r="9" spans="1:37" s="106" customFormat="1" ht="33" customHeight="1">
      <c r="A9" s="35">
        <v>4</v>
      </c>
      <c r="B9" s="157" t="s">
        <v>342</v>
      </c>
      <c r="C9" s="35" t="s">
        <v>343</v>
      </c>
      <c r="D9" s="158" t="s">
        <v>74</v>
      </c>
      <c r="E9" s="35">
        <v>7</v>
      </c>
      <c r="F9" s="35">
        <v>5</v>
      </c>
      <c r="G9" s="35">
        <v>1</v>
      </c>
      <c r="H9" s="102">
        <f t="shared" si="0"/>
        <v>85.714285714285708</v>
      </c>
      <c r="I9" s="95">
        <f t="shared" si="1"/>
        <v>86</v>
      </c>
      <c r="J9" s="99">
        <v>9</v>
      </c>
      <c r="K9" s="167" t="s">
        <v>124</v>
      </c>
      <c r="L9" s="94">
        <v>0.5</v>
      </c>
      <c r="M9" s="159">
        <v>54.5</v>
      </c>
      <c r="N9" s="95">
        <f t="shared" si="2"/>
        <v>55</v>
      </c>
      <c r="O9" s="99">
        <v>7</v>
      </c>
      <c r="P9" s="167" t="s">
        <v>124</v>
      </c>
      <c r="Q9" s="99">
        <v>0.25</v>
      </c>
      <c r="R9" s="159">
        <v>7.5</v>
      </c>
      <c r="S9" s="95">
        <f t="shared" si="3"/>
        <v>8</v>
      </c>
      <c r="T9" s="99">
        <v>9</v>
      </c>
      <c r="U9" s="167" t="s">
        <v>124</v>
      </c>
      <c r="V9" s="99">
        <v>0.25</v>
      </c>
      <c r="W9" s="159">
        <v>18.5</v>
      </c>
      <c r="X9" s="111">
        <f t="shared" si="4"/>
        <v>19</v>
      </c>
      <c r="Y9" s="35">
        <v>8</v>
      </c>
      <c r="Z9" s="77" t="s">
        <v>124</v>
      </c>
      <c r="AA9" s="35">
        <v>1</v>
      </c>
      <c r="AB9" s="159">
        <v>100</v>
      </c>
      <c r="AC9" s="95">
        <f t="shared" si="5"/>
        <v>100</v>
      </c>
      <c r="AD9" s="51">
        <v>7</v>
      </c>
      <c r="AE9" s="177" t="s">
        <v>124</v>
      </c>
      <c r="AF9" s="35">
        <v>1</v>
      </c>
      <c r="AG9" s="159">
        <v>129</v>
      </c>
      <c r="AH9" s="95">
        <f t="shared" si="6"/>
        <v>129</v>
      </c>
      <c r="AI9" s="99">
        <f>LARGE(CHOOSE({1,2,3,4,5}, N9,S9,X9, AC9, AH9),1)+LARGE(CHOOSE({1,2,3,4,5}, N9,S9,X9,AC9, AH9,),2)+I9</f>
        <v>315</v>
      </c>
      <c r="AJ9" s="105"/>
      <c r="AK9" s="105"/>
    </row>
    <row r="10" spans="1:37" s="106" customFormat="1" ht="23.25" hidden="1" customHeight="1">
      <c r="A10" s="92">
        <v>7</v>
      </c>
      <c r="B10" s="157" t="s">
        <v>322</v>
      </c>
      <c r="C10" s="35" t="s">
        <v>323</v>
      </c>
      <c r="D10" s="179" t="s">
        <v>74</v>
      </c>
      <c r="E10" s="94">
        <v>7</v>
      </c>
      <c r="F10" s="77"/>
      <c r="G10" s="94">
        <v>1</v>
      </c>
      <c r="H10" s="102">
        <f t="shared" si="0"/>
        <v>228.57142857142858</v>
      </c>
      <c r="I10" s="95">
        <f t="shared" si="1"/>
        <v>229</v>
      </c>
      <c r="J10" s="35">
        <v>9</v>
      </c>
      <c r="K10" s="77" t="s">
        <v>124</v>
      </c>
      <c r="L10" s="35">
        <v>0.5</v>
      </c>
      <c r="M10" s="35">
        <v>31</v>
      </c>
      <c r="N10" s="95">
        <f t="shared" si="2"/>
        <v>31</v>
      </c>
      <c r="O10" s="35">
        <v>7</v>
      </c>
      <c r="P10" s="77" t="s">
        <v>124</v>
      </c>
      <c r="Q10" s="35">
        <v>0.25</v>
      </c>
      <c r="R10" s="35">
        <v>15</v>
      </c>
      <c r="S10" s="95">
        <f t="shared" si="3"/>
        <v>15</v>
      </c>
      <c r="T10" s="35">
        <v>9</v>
      </c>
      <c r="U10" s="77" t="s">
        <v>124</v>
      </c>
      <c r="V10" s="35">
        <v>0.25</v>
      </c>
      <c r="W10" s="35">
        <v>20</v>
      </c>
      <c r="X10" s="111">
        <f t="shared" si="4"/>
        <v>20</v>
      </c>
      <c r="Y10" s="35">
        <v>8</v>
      </c>
      <c r="Z10" s="77" t="s">
        <v>124</v>
      </c>
      <c r="AA10" s="35">
        <v>1</v>
      </c>
      <c r="AB10" s="159">
        <v>75</v>
      </c>
      <c r="AC10" s="95">
        <f t="shared" si="5"/>
        <v>75</v>
      </c>
      <c r="AD10" s="51">
        <v>7</v>
      </c>
      <c r="AE10" s="51">
        <v>3</v>
      </c>
      <c r="AF10" s="35">
        <v>1</v>
      </c>
      <c r="AG10" s="104">
        <f>200*(AD10+1-AE10)*AF10/AD10</f>
        <v>142.85714285714286</v>
      </c>
      <c r="AH10" s="95">
        <f t="shared" si="6"/>
        <v>143</v>
      </c>
      <c r="AI10" s="99">
        <f>LARGE(CHOOSE({1,2,3,4,5}, N10,S10,X10, AC10, AH10),1)+LARGE(CHOOSE({1,2,3,4,5}, N10,S10,X10,AC10, AH10,),2)+I10</f>
        <v>447</v>
      </c>
      <c r="AJ10" s="105"/>
      <c r="AK10" s="105"/>
    </row>
    <row r="11" spans="1:37" s="284" customFormat="1" ht="38.25" hidden="1" customHeight="1">
      <c r="A11" s="274">
        <v>5</v>
      </c>
      <c r="B11" s="275" t="s">
        <v>101</v>
      </c>
      <c r="C11" s="276" t="s">
        <v>14</v>
      </c>
      <c r="D11" s="275" t="s">
        <v>77</v>
      </c>
      <c r="E11" s="276">
        <v>7</v>
      </c>
      <c r="F11" s="276" t="s">
        <v>42</v>
      </c>
      <c r="G11" s="276">
        <v>1</v>
      </c>
      <c r="H11" s="277">
        <v>0</v>
      </c>
      <c r="I11" s="278">
        <f t="shared" si="1"/>
        <v>0</v>
      </c>
      <c r="J11" s="276">
        <v>9</v>
      </c>
      <c r="K11" s="276">
        <v>1</v>
      </c>
      <c r="L11" s="276">
        <v>0.5</v>
      </c>
      <c r="M11" s="279">
        <f>200*(J11+1-K11)*L11/J11</f>
        <v>100</v>
      </c>
      <c r="N11" s="278">
        <f t="shared" si="2"/>
        <v>100</v>
      </c>
      <c r="O11" s="280">
        <v>7</v>
      </c>
      <c r="P11" s="280">
        <v>1</v>
      </c>
      <c r="Q11" s="280">
        <v>0.25</v>
      </c>
      <c r="R11" s="281">
        <f>200*(O11+1-P11)*Q11/O11</f>
        <v>50</v>
      </c>
      <c r="S11" s="278">
        <f t="shared" si="3"/>
        <v>50</v>
      </c>
      <c r="T11" s="280">
        <v>9</v>
      </c>
      <c r="U11" s="280">
        <v>1</v>
      </c>
      <c r="V11" s="276">
        <v>0.25</v>
      </c>
      <c r="W11" s="281">
        <f>200*(T11+1-U11)*V11/T11</f>
        <v>50</v>
      </c>
      <c r="X11" s="278">
        <f t="shared" si="4"/>
        <v>50</v>
      </c>
      <c r="Y11" s="280">
        <v>8</v>
      </c>
      <c r="Z11" s="280">
        <v>1</v>
      </c>
      <c r="AA11" s="276">
        <v>1</v>
      </c>
      <c r="AB11" s="282">
        <f>200*(Y11+1-Z11)*AA11/Y11</f>
        <v>200</v>
      </c>
      <c r="AC11" s="278">
        <f t="shared" si="5"/>
        <v>200</v>
      </c>
      <c r="AD11" s="280">
        <v>7</v>
      </c>
      <c r="AE11" s="280" t="s">
        <v>42</v>
      </c>
      <c r="AF11" s="276">
        <v>1</v>
      </c>
      <c r="AG11" s="282">
        <v>0</v>
      </c>
      <c r="AH11" s="278">
        <f t="shared" si="6"/>
        <v>0</v>
      </c>
      <c r="AI11" s="283">
        <f>LARGE(CHOOSE({1,2,3,4,5}, N11,S11,X11, AC11, AH11),1)+LARGE(CHOOSE({1,2,3,4,5}, N11,S11,X11,AC11, AH11,),2)+I11</f>
        <v>300</v>
      </c>
      <c r="AJ11" s="105" t="s">
        <v>361</v>
      </c>
    </row>
    <row r="12" spans="1:37" s="127" customFormat="1" ht="30">
      <c r="A12" s="35">
        <v>5</v>
      </c>
      <c r="B12" s="97" t="s">
        <v>113</v>
      </c>
      <c r="C12" s="99" t="s">
        <v>114</v>
      </c>
      <c r="D12" s="98" t="s">
        <v>74</v>
      </c>
      <c r="E12" s="94">
        <v>7</v>
      </c>
      <c r="F12" s="35">
        <v>4</v>
      </c>
      <c r="G12" s="94">
        <v>1</v>
      </c>
      <c r="H12" s="102">
        <f>200*(E12+1-F12)*G12/E12</f>
        <v>114.28571428571429</v>
      </c>
      <c r="I12" s="95">
        <f t="shared" si="1"/>
        <v>115</v>
      </c>
      <c r="J12" s="99">
        <v>9</v>
      </c>
      <c r="K12" s="167" t="s">
        <v>124</v>
      </c>
      <c r="L12" s="94">
        <v>0.5</v>
      </c>
      <c r="M12" s="99">
        <v>43.5</v>
      </c>
      <c r="N12" s="95">
        <f t="shared" si="2"/>
        <v>44</v>
      </c>
      <c r="O12" s="99">
        <v>7</v>
      </c>
      <c r="P12" s="167" t="s">
        <v>124</v>
      </c>
      <c r="Q12" s="99">
        <v>0.25</v>
      </c>
      <c r="R12" s="99">
        <v>22</v>
      </c>
      <c r="S12" s="95">
        <f t="shared" si="3"/>
        <v>22</v>
      </c>
      <c r="T12" s="99">
        <v>9</v>
      </c>
      <c r="U12" s="167" t="s">
        <v>124</v>
      </c>
      <c r="V12" s="99">
        <v>0.25</v>
      </c>
      <c r="W12" s="99">
        <v>27</v>
      </c>
      <c r="X12" s="111">
        <f t="shared" si="4"/>
        <v>27</v>
      </c>
      <c r="Y12" s="35">
        <v>8</v>
      </c>
      <c r="Z12" s="77" t="s">
        <v>124</v>
      </c>
      <c r="AA12" s="35">
        <v>1</v>
      </c>
      <c r="AB12" s="159">
        <v>113</v>
      </c>
      <c r="AC12" s="95">
        <f t="shared" si="5"/>
        <v>113</v>
      </c>
      <c r="AD12" s="51">
        <v>7</v>
      </c>
      <c r="AE12" s="177" t="s">
        <v>124</v>
      </c>
      <c r="AF12" s="35">
        <v>1</v>
      </c>
      <c r="AG12" s="159">
        <v>71.5</v>
      </c>
      <c r="AH12" s="95">
        <f t="shared" si="6"/>
        <v>72</v>
      </c>
      <c r="AI12" s="99">
        <f>LARGE(CHOOSE({1,2,3,4,5}, N12,S12,X12, AC12, AH12),1)+LARGE(CHOOSE({1,2,3,4,5}, N12,S12,X12,AC12, AH12,),2)+I12</f>
        <v>300</v>
      </c>
      <c r="AJ12" s="105"/>
    </row>
    <row r="13" spans="1:37" s="106" customFormat="1" ht="30" hidden="1">
      <c r="A13" s="92">
        <v>10</v>
      </c>
      <c r="B13" s="97" t="s">
        <v>229</v>
      </c>
      <c r="C13" s="99" t="s">
        <v>230</v>
      </c>
      <c r="D13" s="178" t="s">
        <v>74</v>
      </c>
      <c r="E13" s="94">
        <v>7</v>
      </c>
      <c r="F13" s="167"/>
      <c r="G13" s="94">
        <v>1</v>
      </c>
      <c r="H13" s="102">
        <f>200*(E13+1-F13)*G13/E13</f>
        <v>228.57142857142858</v>
      </c>
      <c r="I13" s="95">
        <f t="shared" si="1"/>
        <v>229</v>
      </c>
      <c r="J13" s="94">
        <v>9</v>
      </c>
      <c r="K13" s="167">
        <v>9</v>
      </c>
      <c r="L13" s="94">
        <v>0.5</v>
      </c>
      <c r="M13" s="128">
        <v>5.55</v>
      </c>
      <c r="N13" s="95">
        <f t="shared" si="2"/>
        <v>6</v>
      </c>
      <c r="O13" s="96">
        <v>7</v>
      </c>
      <c r="P13" s="96" t="s">
        <v>42</v>
      </c>
      <c r="Q13" s="96">
        <v>0.25</v>
      </c>
      <c r="R13" s="96">
        <v>0</v>
      </c>
      <c r="S13" s="95">
        <f t="shared" si="3"/>
        <v>0</v>
      </c>
      <c r="T13" s="101">
        <v>9</v>
      </c>
      <c r="U13" s="169" t="s">
        <v>124</v>
      </c>
      <c r="V13" s="94">
        <v>0.25</v>
      </c>
      <c r="W13" s="99">
        <v>6</v>
      </c>
      <c r="X13" s="111">
        <f t="shared" si="4"/>
        <v>6</v>
      </c>
      <c r="Y13" s="96">
        <v>8</v>
      </c>
      <c r="Z13" s="101" t="s">
        <v>42</v>
      </c>
      <c r="AA13" s="94">
        <v>1</v>
      </c>
      <c r="AB13" s="139">
        <v>0</v>
      </c>
      <c r="AC13" s="95">
        <f t="shared" si="5"/>
        <v>0</v>
      </c>
      <c r="AD13" s="96">
        <v>7</v>
      </c>
      <c r="AE13" s="101" t="s">
        <v>42</v>
      </c>
      <c r="AF13" s="94">
        <v>1</v>
      </c>
      <c r="AG13" s="104">
        <v>0</v>
      </c>
      <c r="AH13" s="95">
        <f t="shared" si="6"/>
        <v>0</v>
      </c>
      <c r="AI13" s="99">
        <f>LARGE(CHOOSE({1,2,3,4,5}, N13,S13,X13, AC13, AH13),1)+LARGE(CHOOSE({1,2,3,4,5}, N13,S13,X13,AC13, AH13,),2)+I13</f>
        <v>241</v>
      </c>
    </row>
    <row r="14" spans="1:37" ht="33.75" customHeight="1">
      <c r="A14" s="92">
        <v>6</v>
      </c>
      <c r="B14" s="100" t="s">
        <v>243</v>
      </c>
      <c r="C14" s="101" t="s">
        <v>244</v>
      </c>
      <c r="D14" s="181" t="s">
        <v>75</v>
      </c>
      <c r="E14" s="94">
        <v>7</v>
      </c>
      <c r="F14" s="169">
        <v>6</v>
      </c>
      <c r="G14" s="94">
        <v>1</v>
      </c>
      <c r="H14" s="128">
        <f>200*(E14+1-F14)*G14/E14</f>
        <v>57.142857142857146</v>
      </c>
      <c r="I14" s="95">
        <f t="shared" si="1"/>
        <v>58</v>
      </c>
      <c r="J14" s="129">
        <v>9</v>
      </c>
      <c r="K14" s="166" t="s">
        <v>124</v>
      </c>
      <c r="L14" s="94">
        <v>0.5</v>
      </c>
      <c r="M14" s="129">
        <v>16.75</v>
      </c>
      <c r="N14" s="95">
        <f t="shared" si="2"/>
        <v>17</v>
      </c>
      <c r="O14" s="129">
        <v>7</v>
      </c>
      <c r="P14" s="166" t="s">
        <v>124</v>
      </c>
      <c r="Q14" s="96">
        <v>0.25</v>
      </c>
      <c r="R14" s="129">
        <v>0</v>
      </c>
      <c r="S14" s="95">
        <f t="shared" si="3"/>
        <v>0</v>
      </c>
      <c r="T14" s="130">
        <v>9</v>
      </c>
      <c r="U14" s="168" t="s">
        <v>124</v>
      </c>
      <c r="V14" s="94">
        <v>0.25</v>
      </c>
      <c r="W14" s="129">
        <v>0</v>
      </c>
      <c r="X14" s="111">
        <f t="shared" si="4"/>
        <v>0</v>
      </c>
      <c r="Y14" s="96">
        <v>8</v>
      </c>
      <c r="Z14" s="130">
        <v>7</v>
      </c>
      <c r="AA14" s="94">
        <v>1</v>
      </c>
      <c r="AB14" s="139">
        <f>200*(Y14+1-Z14)*AA14/Y14</f>
        <v>50</v>
      </c>
      <c r="AC14" s="95">
        <f t="shared" si="5"/>
        <v>50</v>
      </c>
      <c r="AD14" s="96">
        <v>7</v>
      </c>
      <c r="AE14" s="130">
        <v>6</v>
      </c>
      <c r="AF14" s="94">
        <v>1</v>
      </c>
      <c r="AG14" s="139">
        <f>200*(AD14+1-AE14)*AF14/AD14</f>
        <v>57.142857142857146</v>
      </c>
      <c r="AH14" s="95">
        <f t="shared" si="6"/>
        <v>58</v>
      </c>
      <c r="AI14" s="99">
        <f>LARGE(CHOOSE({1,2,3,4,5}, N14,S14,X14, AC14, AH14),1)+LARGE(CHOOSE({1,2,3,4,5}, N14,S14,X14,AC14, AH14,),2)+I14</f>
        <v>166</v>
      </c>
    </row>
    <row r="15" spans="1:37" ht="38.25" customHeight="1">
      <c r="A15" s="92">
        <v>7</v>
      </c>
      <c r="B15" s="97" t="s">
        <v>246</v>
      </c>
      <c r="C15" s="129" t="s">
        <v>245</v>
      </c>
      <c r="D15" s="180" t="s">
        <v>75</v>
      </c>
      <c r="E15" s="94">
        <v>7</v>
      </c>
      <c r="F15" s="166" t="s">
        <v>42</v>
      </c>
      <c r="G15" s="94">
        <v>1</v>
      </c>
      <c r="H15" s="128">
        <v>0</v>
      </c>
      <c r="I15" s="95">
        <f t="shared" si="1"/>
        <v>0</v>
      </c>
      <c r="J15" s="129">
        <v>9</v>
      </c>
      <c r="K15" s="166" t="s">
        <v>124</v>
      </c>
      <c r="L15" s="94">
        <v>0.5</v>
      </c>
      <c r="M15" s="129">
        <v>33.5</v>
      </c>
      <c r="N15" s="95">
        <f t="shared" si="2"/>
        <v>34</v>
      </c>
      <c r="O15" s="129">
        <v>7</v>
      </c>
      <c r="P15" s="166" t="s">
        <v>124</v>
      </c>
      <c r="Q15" s="96">
        <v>0.25</v>
      </c>
      <c r="R15" s="129">
        <v>11</v>
      </c>
      <c r="S15" s="95">
        <f t="shared" si="3"/>
        <v>11</v>
      </c>
      <c r="T15" s="130">
        <v>9</v>
      </c>
      <c r="U15" s="168" t="s">
        <v>124</v>
      </c>
      <c r="V15" s="94">
        <v>0.25</v>
      </c>
      <c r="W15" s="129">
        <v>17</v>
      </c>
      <c r="X15" s="111">
        <f t="shared" si="4"/>
        <v>17</v>
      </c>
      <c r="Y15" s="96">
        <v>8</v>
      </c>
      <c r="Z15" s="130">
        <v>6</v>
      </c>
      <c r="AA15" s="94">
        <v>1</v>
      </c>
      <c r="AB15" s="139">
        <f>200*(Y15+1-Z15)*AA15/Y15</f>
        <v>75</v>
      </c>
      <c r="AC15" s="95">
        <f t="shared" si="5"/>
        <v>75</v>
      </c>
      <c r="AD15" s="96">
        <v>7</v>
      </c>
      <c r="AE15" s="130" t="s">
        <v>42</v>
      </c>
      <c r="AF15" s="94">
        <v>1</v>
      </c>
      <c r="AG15" s="139">
        <v>0</v>
      </c>
      <c r="AH15" s="95">
        <f t="shared" si="6"/>
        <v>0</v>
      </c>
      <c r="AI15" s="99">
        <f>LARGE(CHOOSE({1,2,3,4,5}, N15,S15,X15, AC15, AH15),1)+LARGE(CHOOSE({1,2,3,4,5}, N15,S15,X15,AC15, AH15,),2)+I15</f>
        <v>109</v>
      </c>
    </row>
    <row r="16" spans="1:37" ht="30.75" customHeight="1">
      <c r="A16" s="92">
        <v>8</v>
      </c>
      <c r="B16" s="97" t="s">
        <v>258</v>
      </c>
      <c r="C16" s="99" t="s">
        <v>259</v>
      </c>
      <c r="D16" s="178" t="s">
        <v>74</v>
      </c>
      <c r="E16" s="94">
        <v>7</v>
      </c>
      <c r="F16" s="167">
        <v>7</v>
      </c>
      <c r="G16" s="94">
        <v>1</v>
      </c>
      <c r="H16" s="182">
        <f>200*(E16+1-F16)*G16/E16</f>
        <v>28.571428571428573</v>
      </c>
      <c r="I16" s="183">
        <f t="shared" si="1"/>
        <v>29</v>
      </c>
      <c r="J16" s="99">
        <v>9</v>
      </c>
      <c r="K16" s="167" t="s">
        <v>124</v>
      </c>
      <c r="L16" s="94">
        <v>0.5</v>
      </c>
      <c r="M16" s="186">
        <v>0</v>
      </c>
      <c r="N16" s="95">
        <f t="shared" si="2"/>
        <v>0</v>
      </c>
      <c r="O16" s="99">
        <v>7</v>
      </c>
      <c r="P16" s="167" t="s">
        <v>124</v>
      </c>
      <c r="Q16" s="99">
        <v>0.25</v>
      </c>
      <c r="R16" s="186">
        <v>0</v>
      </c>
      <c r="S16" s="95">
        <f t="shared" si="3"/>
        <v>0</v>
      </c>
      <c r="T16" s="99">
        <v>9</v>
      </c>
      <c r="U16" s="167" t="s">
        <v>124</v>
      </c>
      <c r="V16" s="99">
        <v>0.25</v>
      </c>
      <c r="W16" s="99">
        <v>0</v>
      </c>
      <c r="X16" s="111">
        <f t="shared" si="4"/>
        <v>0</v>
      </c>
      <c r="Y16" s="101">
        <v>8</v>
      </c>
      <c r="Z16" s="101">
        <v>8</v>
      </c>
      <c r="AA16" s="99">
        <v>1</v>
      </c>
      <c r="AB16" s="139">
        <f>200*(Y16+1-Z16)*AA16/Y16</f>
        <v>25</v>
      </c>
      <c r="AC16" s="95">
        <f t="shared" si="5"/>
        <v>25</v>
      </c>
      <c r="AD16" s="96">
        <v>7</v>
      </c>
      <c r="AE16" s="101">
        <v>7</v>
      </c>
      <c r="AF16" s="94">
        <v>1</v>
      </c>
      <c r="AG16" s="139">
        <f>200*(AD16+1-AE16)*AF16/AD16</f>
        <v>28.571428571428573</v>
      </c>
      <c r="AH16" s="95">
        <f t="shared" si="6"/>
        <v>29</v>
      </c>
      <c r="AI16" s="99">
        <f>LARGE(CHOOSE({1,2,3,4,5}, N16,S16,X16, AC16, AH16),1)+LARGE(CHOOSE({1,2,3,4,5}, N16,S16,X16,AC16, AH16,),2)+I16</f>
        <v>83</v>
      </c>
    </row>
    <row r="17" spans="5:9">
      <c r="E17" s="27"/>
      <c r="F17" s="27"/>
      <c r="G17" s="27"/>
      <c r="H17" s="184"/>
      <c r="I17" s="185"/>
    </row>
    <row r="18" spans="5:9">
      <c r="E18" s="27"/>
      <c r="F18" s="27"/>
      <c r="G18" s="27"/>
      <c r="H18" s="27"/>
      <c r="I18" s="27"/>
    </row>
    <row r="19" spans="5:9">
      <c r="E19" s="27"/>
      <c r="F19" s="27"/>
      <c r="G19" s="27"/>
      <c r="H19" s="27"/>
      <c r="I19" s="27"/>
    </row>
    <row r="20" spans="5:9">
      <c r="E20" s="27"/>
      <c r="F20" s="27"/>
      <c r="G20" s="27"/>
      <c r="H20" s="27"/>
      <c r="I20" s="27"/>
    </row>
    <row r="21" spans="5:9">
      <c r="E21" s="27"/>
      <c r="F21" s="27"/>
      <c r="G21" s="27"/>
      <c r="H21" s="27"/>
      <c r="I21" s="27"/>
    </row>
  </sheetData>
  <autoFilter ref="A3:AI10">
    <sortState ref="A5:AI16">
      <sortCondition descending="1" ref="AI3:AI10"/>
    </sortState>
  </autoFilter>
  <sortState ref="A4:A20">
    <sortCondition ref="A4"/>
  </sortState>
  <mergeCells count="12">
    <mergeCell ref="AI2:AI3"/>
    <mergeCell ref="A1:AH1"/>
    <mergeCell ref="J2:N2"/>
    <mergeCell ref="AD2:AH2"/>
    <mergeCell ref="A2:A3"/>
    <mergeCell ref="D2:D3"/>
    <mergeCell ref="C2:C3"/>
    <mergeCell ref="B2:B3"/>
    <mergeCell ref="O2:S2"/>
    <mergeCell ref="T2:X2"/>
    <mergeCell ref="Y2:AC2"/>
    <mergeCell ref="E2:I2"/>
  </mergeCells>
  <printOptions gridLines="1"/>
  <pageMargins left="0.3125" right="0.1484375" top="0.11979166666666667" bottom="6.5104166666666671E-2" header="0.31496062992126" footer="0.31496062992126"/>
  <pageSetup paperSize="9" scale="50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59"/>
  <sheetViews>
    <sheetView view="pageBreakPreview" zoomScale="55" zoomScaleNormal="100" zoomScaleSheetLayoutView="55" zoomScalePageLayoutView="130" workbookViewId="0">
      <pane xSplit="4" ySplit="3" topLeftCell="E36" activePane="bottomRight" state="frozen"/>
      <selection pane="topRight" activeCell="E1" sqref="E1"/>
      <selection pane="bottomLeft" activeCell="A4" sqref="A4"/>
      <selection pane="bottomRight" activeCell="E2" sqref="E2:I2"/>
    </sheetView>
  </sheetViews>
  <sheetFormatPr defaultRowHeight="15"/>
  <cols>
    <col min="1" max="1" width="7.85546875" style="16" customWidth="1"/>
    <col min="2" max="2" width="24.7109375" style="16" customWidth="1"/>
    <col min="3" max="3" width="11.42578125" style="16" customWidth="1"/>
    <col min="4" max="9" width="17.7109375" style="16" customWidth="1"/>
    <col min="10" max="10" width="8.5703125" style="19" customWidth="1"/>
    <col min="11" max="11" width="11.140625" style="19" customWidth="1"/>
    <col min="12" max="12" width="9.7109375" style="19" customWidth="1"/>
    <col min="13" max="14" width="10.140625" style="4" customWidth="1"/>
    <col min="15" max="15" width="8.7109375" style="4" customWidth="1"/>
    <col min="16" max="16" width="8.42578125" style="4" customWidth="1"/>
    <col min="17" max="17" width="10.85546875" style="4" customWidth="1"/>
    <col min="18" max="18" width="10.140625" style="4" customWidth="1"/>
    <col min="19" max="19" width="7.85546875" style="4" customWidth="1"/>
    <col min="20" max="20" width="7" style="45" customWidth="1"/>
    <col min="21" max="21" width="6.85546875" style="45" customWidth="1"/>
    <col min="22" max="22" width="7" style="45" customWidth="1"/>
    <col min="23" max="23" width="6.28515625" style="45" customWidth="1"/>
    <col min="24" max="29" width="10.140625" style="45" customWidth="1"/>
    <col min="30" max="30" width="7.7109375" style="89" customWidth="1"/>
    <col min="31" max="32" width="7.85546875" style="89" customWidth="1"/>
    <col min="33" max="33" width="14.85546875" style="89" customWidth="1"/>
    <col min="34" max="34" width="9.28515625" style="4" customWidth="1"/>
    <col min="35" max="35" width="11.85546875" style="16" customWidth="1"/>
    <col min="36" max="16384" width="9.140625" style="16"/>
  </cols>
  <sheetData>
    <row r="1" spans="1:35" ht="21">
      <c r="A1" s="214" t="s">
        <v>233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</row>
    <row r="2" spans="1:35" ht="88.5" customHeight="1">
      <c r="A2" s="215" t="s">
        <v>4</v>
      </c>
      <c r="B2" s="215" t="s">
        <v>2</v>
      </c>
      <c r="C2" s="215" t="s">
        <v>7</v>
      </c>
      <c r="D2" s="215" t="s">
        <v>73</v>
      </c>
      <c r="E2" s="217" t="s">
        <v>329</v>
      </c>
      <c r="F2" s="217"/>
      <c r="G2" s="217"/>
      <c r="H2" s="217"/>
      <c r="I2" s="217"/>
      <c r="J2" s="217" t="s">
        <v>303</v>
      </c>
      <c r="K2" s="217"/>
      <c r="L2" s="217"/>
      <c r="M2" s="217"/>
      <c r="N2" s="217"/>
      <c r="O2" s="217" t="s">
        <v>307</v>
      </c>
      <c r="P2" s="217"/>
      <c r="Q2" s="217"/>
      <c r="R2" s="217"/>
      <c r="S2" s="217"/>
      <c r="T2" s="217" t="s">
        <v>305</v>
      </c>
      <c r="U2" s="217"/>
      <c r="V2" s="217"/>
      <c r="W2" s="217"/>
      <c r="X2" s="217"/>
      <c r="Y2" s="217" t="s">
        <v>320</v>
      </c>
      <c r="Z2" s="217"/>
      <c r="AA2" s="217"/>
      <c r="AB2" s="217"/>
      <c r="AC2" s="217"/>
      <c r="AD2" s="217" t="s">
        <v>306</v>
      </c>
      <c r="AE2" s="217"/>
      <c r="AF2" s="217"/>
      <c r="AG2" s="217"/>
      <c r="AH2" s="217"/>
      <c r="AI2" s="218" t="s">
        <v>251</v>
      </c>
    </row>
    <row r="3" spans="1:35" s="34" customFormat="1" ht="71.25" customHeight="1">
      <c r="A3" s="216"/>
      <c r="B3" s="216"/>
      <c r="C3" s="216"/>
      <c r="D3" s="216"/>
      <c r="E3" s="42" t="s">
        <v>121</v>
      </c>
      <c r="F3" s="42" t="s">
        <v>122</v>
      </c>
      <c r="G3" s="42" t="s">
        <v>123</v>
      </c>
      <c r="H3" s="43" t="s">
        <v>103</v>
      </c>
      <c r="I3" s="57" t="s">
        <v>128</v>
      </c>
      <c r="J3" s="42" t="s">
        <v>121</v>
      </c>
      <c r="K3" s="42" t="s">
        <v>122</v>
      </c>
      <c r="L3" s="42" t="s">
        <v>123</v>
      </c>
      <c r="M3" s="43" t="s">
        <v>103</v>
      </c>
      <c r="N3" s="57" t="s">
        <v>128</v>
      </c>
      <c r="O3" s="42" t="s">
        <v>121</v>
      </c>
      <c r="P3" s="42" t="s">
        <v>122</v>
      </c>
      <c r="Q3" s="42" t="s">
        <v>123</v>
      </c>
      <c r="R3" s="43" t="s">
        <v>103</v>
      </c>
      <c r="S3" s="57" t="s">
        <v>128</v>
      </c>
      <c r="T3" s="42" t="s">
        <v>121</v>
      </c>
      <c r="U3" s="42" t="s">
        <v>122</v>
      </c>
      <c r="V3" s="42" t="s">
        <v>123</v>
      </c>
      <c r="W3" s="43" t="s">
        <v>103</v>
      </c>
      <c r="X3" s="57" t="s">
        <v>128</v>
      </c>
      <c r="Y3" s="42" t="s">
        <v>121</v>
      </c>
      <c r="Z3" s="42" t="s">
        <v>122</v>
      </c>
      <c r="AA3" s="42" t="s">
        <v>123</v>
      </c>
      <c r="AB3" s="43" t="s">
        <v>103</v>
      </c>
      <c r="AC3" s="57" t="s">
        <v>128</v>
      </c>
      <c r="AD3" s="42" t="s">
        <v>121</v>
      </c>
      <c r="AE3" s="42" t="s">
        <v>122</v>
      </c>
      <c r="AF3" s="42" t="s">
        <v>123</v>
      </c>
      <c r="AG3" s="43" t="s">
        <v>103</v>
      </c>
      <c r="AH3" s="57" t="s">
        <v>128</v>
      </c>
      <c r="AI3" s="218"/>
    </row>
    <row r="4" spans="1:35" ht="75" customHeight="1">
      <c r="A4" s="37">
        <v>1</v>
      </c>
      <c r="B4" s="9" t="s">
        <v>6</v>
      </c>
      <c r="C4" s="9" t="s">
        <v>57</v>
      </c>
      <c r="D4" s="46" t="s">
        <v>74</v>
      </c>
      <c r="E4" s="171">
        <v>21</v>
      </c>
      <c r="F4" s="171">
        <v>1</v>
      </c>
      <c r="G4" s="171">
        <v>1</v>
      </c>
      <c r="H4" s="11">
        <f t="shared" ref="H4:H17" si="0">200*(E4+1-F4)*G4/E4</f>
        <v>200</v>
      </c>
      <c r="I4" s="6">
        <f t="shared" ref="I4:I35" si="1">ROUNDUP(H4,0)</f>
        <v>200</v>
      </c>
      <c r="J4" s="38">
        <v>36</v>
      </c>
      <c r="K4" s="38">
        <v>1</v>
      </c>
      <c r="L4" s="38">
        <v>0.5</v>
      </c>
      <c r="M4" s="11">
        <f t="shared" ref="M4:M15" si="2">200*(J4+1-K4)*L4/J4</f>
        <v>100</v>
      </c>
      <c r="N4" s="6">
        <f t="shared" ref="N4:N20" si="3">ROUNDUP(M4,0)</f>
        <v>100</v>
      </c>
      <c r="O4" s="39">
        <v>23</v>
      </c>
      <c r="P4" s="39">
        <v>1</v>
      </c>
      <c r="Q4" s="39">
        <v>0.25</v>
      </c>
      <c r="R4" s="11">
        <f t="shared" ref="R4:R10" si="4">200*(O4+1-P4)*Q4/O4</f>
        <v>50</v>
      </c>
      <c r="S4" s="6">
        <f t="shared" ref="S4:S10" si="5">ROUNDUP(R4,0)</f>
        <v>50</v>
      </c>
      <c r="T4" s="39">
        <v>20</v>
      </c>
      <c r="U4" s="39">
        <v>1</v>
      </c>
      <c r="V4" s="39">
        <v>0.25</v>
      </c>
      <c r="W4" s="11">
        <f t="shared" ref="W4:W13" si="6">200*(T4+1-U4)*V4/T4</f>
        <v>50</v>
      </c>
      <c r="X4" s="6">
        <f t="shared" ref="X4:X20" si="7">ROUNDUP(W4,0)</f>
        <v>50</v>
      </c>
      <c r="Y4" s="88">
        <v>23</v>
      </c>
      <c r="Z4" s="90" t="s">
        <v>231</v>
      </c>
      <c r="AA4" s="88">
        <v>0.5</v>
      </c>
      <c r="AB4" s="11">
        <f t="shared" ref="AB4:AB14" si="8">200*(Y4+1-Z4)*AA4/Y4</f>
        <v>100</v>
      </c>
      <c r="AC4" s="6">
        <f t="shared" ref="AC4:AC35" si="9">ROUNDUP(AB4,0)</f>
        <v>100</v>
      </c>
      <c r="AD4" s="10">
        <v>24</v>
      </c>
      <c r="AE4" s="10">
        <v>1</v>
      </c>
      <c r="AF4" s="10">
        <v>1</v>
      </c>
      <c r="AG4" s="11">
        <f t="shared" ref="AG4:AG13" si="10">200*(AD4+1-AE4)*AF4/AD4</f>
        <v>200</v>
      </c>
      <c r="AH4" s="6">
        <f t="shared" ref="AH4:AH35" si="11">ROUNDUP(AG4,0)</f>
        <v>200</v>
      </c>
      <c r="AI4" s="35">
        <f>LARGE(CHOOSE({1,2,3,4,5}, N4,S4,X4,AC4,AH4),1)+LARGE(CHOOSE({1,2,3,4,5}, N4,S4,X4,AC4,AH4),2)+I4</f>
        <v>500</v>
      </c>
    </row>
    <row r="5" spans="1:35" s="34" customFormat="1" ht="41.25" customHeight="1">
      <c r="A5" s="37">
        <v>2</v>
      </c>
      <c r="B5" s="9" t="s">
        <v>27</v>
      </c>
      <c r="C5" s="9" t="s">
        <v>58</v>
      </c>
      <c r="D5" s="46" t="s">
        <v>74</v>
      </c>
      <c r="E5" s="171">
        <v>21</v>
      </c>
      <c r="F5" s="171">
        <v>1</v>
      </c>
      <c r="G5" s="171">
        <v>1</v>
      </c>
      <c r="H5" s="11">
        <f t="shared" si="0"/>
        <v>200</v>
      </c>
      <c r="I5" s="6">
        <f t="shared" si="1"/>
        <v>200</v>
      </c>
      <c r="J5" s="38">
        <v>36</v>
      </c>
      <c r="K5" s="38">
        <v>2</v>
      </c>
      <c r="L5" s="38">
        <v>0.5</v>
      </c>
      <c r="M5" s="11">
        <f t="shared" si="2"/>
        <v>97.222222222222229</v>
      </c>
      <c r="N5" s="6">
        <f t="shared" si="3"/>
        <v>98</v>
      </c>
      <c r="O5" s="39">
        <v>23</v>
      </c>
      <c r="P5" s="39">
        <v>2</v>
      </c>
      <c r="Q5" s="39">
        <v>0.25</v>
      </c>
      <c r="R5" s="11">
        <f t="shared" si="4"/>
        <v>47.826086956521742</v>
      </c>
      <c r="S5" s="6">
        <f t="shared" si="5"/>
        <v>48</v>
      </c>
      <c r="T5" s="39">
        <v>20</v>
      </c>
      <c r="U5" s="39">
        <v>2</v>
      </c>
      <c r="V5" s="39">
        <v>0.25</v>
      </c>
      <c r="W5" s="11">
        <f t="shared" si="6"/>
        <v>47.5</v>
      </c>
      <c r="X5" s="6">
        <f t="shared" si="7"/>
        <v>48</v>
      </c>
      <c r="Y5" s="10">
        <v>23</v>
      </c>
      <c r="Z5" s="91">
        <v>1</v>
      </c>
      <c r="AA5" s="88">
        <v>0.5</v>
      </c>
      <c r="AB5" s="11">
        <f t="shared" si="8"/>
        <v>100</v>
      </c>
      <c r="AC5" s="6">
        <f t="shared" si="9"/>
        <v>100</v>
      </c>
      <c r="AD5" s="10">
        <v>24</v>
      </c>
      <c r="AE5" s="91">
        <v>2</v>
      </c>
      <c r="AF5" s="10">
        <v>1</v>
      </c>
      <c r="AG5" s="11">
        <f t="shared" si="10"/>
        <v>191.66666666666666</v>
      </c>
      <c r="AH5" s="6">
        <f t="shared" si="11"/>
        <v>192</v>
      </c>
      <c r="AI5" s="35">
        <f>LARGE(CHOOSE({1,2,3,4,5}, N5,S5,X5,AC5,AH5),1)+LARGE(CHOOSE({1,2,3,4,5}, N5,S5,X5,AC5,AH5),2)+I5</f>
        <v>492</v>
      </c>
    </row>
    <row r="6" spans="1:35" ht="24.75" customHeight="1">
      <c r="A6" s="37">
        <v>3</v>
      </c>
      <c r="B6" s="9" t="s">
        <v>176</v>
      </c>
      <c r="C6" s="9" t="s">
        <v>120</v>
      </c>
      <c r="D6" s="46" t="s">
        <v>74</v>
      </c>
      <c r="E6" s="171">
        <v>21</v>
      </c>
      <c r="F6" s="171">
        <v>3</v>
      </c>
      <c r="G6" s="171">
        <v>1</v>
      </c>
      <c r="H6" s="11">
        <f t="shared" si="0"/>
        <v>180.95238095238096</v>
      </c>
      <c r="I6" s="6">
        <f t="shared" si="1"/>
        <v>181</v>
      </c>
      <c r="J6" s="38">
        <v>36</v>
      </c>
      <c r="K6" s="39">
        <v>1</v>
      </c>
      <c r="L6" s="38">
        <v>0.5</v>
      </c>
      <c r="M6" s="11">
        <f t="shared" si="2"/>
        <v>100</v>
      </c>
      <c r="N6" s="6">
        <f t="shared" si="3"/>
        <v>100</v>
      </c>
      <c r="O6" s="39">
        <v>23</v>
      </c>
      <c r="P6" s="39">
        <v>6</v>
      </c>
      <c r="Q6" s="39">
        <v>0.25</v>
      </c>
      <c r="R6" s="11">
        <f t="shared" si="4"/>
        <v>39.130434782608695</v>
      </c>
      <c r="S6" s="6">
        <f t="shared" si="5"/>
        <v>40</v>
      </c>
      <c r="T6" s="39">
        <v>20</v>
      </c>
      <c r="U6" s="11">
        <v>7</v>
      </c>
      <c r="V6" s="39">
        <v>0.25</v>
      </c>
      <c r="W6" s="11">
        <f t="shared" si="6"/>
        <v>35</v>
      </c>
      <c r="X6" s="6">
        <f t="shared" si="7"/>
        <v>35</v>
      </c>
      <c r="Y6" s="88">
        <v>23</v>
      </c>
      <c r="Z6" s="91">
        <v>3</v>
      </c>
      <c r="AA6" s="88">
        <v>0.5</v>
      </c>
      <c r="AB6" s="11">
        <f t="shared" si="8"/>
        <v>91.304347826086953</v>
      </c>
      <c r="AC6" s="6">
        <f t="shared" si="9"/>
        <v>92</v>
      </c>
      <c r="AD6" s="10">
        <v>24</v>
      </c>
      <c r="AE6" s="10">
        <v>1</v>
      </c>
      <c r="AF6" s="10">
        <v>1</v>
      </c>
      <c r="AG6" s="11">
        <f t="shared" si="10"/>
        <v>200</v>
      </c>
      <c r="AH6" s="6">
        <f t="shared" si="11"/>
        <v>200</v>
      </c>
      <c r="AI6" s="35">
        <f>LARGE(CHOOSE({1,2,3,4,5}, N6,S6,X6,AC6,AH6),1)+LARGE(CHOOSE({1,2,3,4,5}, N6,S6,X6,AC6,AH6),2)+I6</f>
        <v>481</v>
      </c>
    </row>
    <row r="7" spans="1:35" ht="24.75" customHeight="1">
      <c r="A7" s="37">
        <v>4</v>
      </c>
      <c r="B7" s="9" t="s">
        <v>32</v>
      </c>
      <c r="C7" s="9" t="s">
        <v>63</v>
      </c>
      <c r="D7" s="46" t="s">
        <v>75</v>
      </c>
      <c r="E7" s="171">
        <v>21</v>
      </c>
      <c r="F7" s="171">
        <v>2</v>
      </c>
      <c r="G7" s="171">
        <v>1</v>
      </c>
      <c r="H7" s="11">
        <f t="shared" si="0"/>
        <v>190.47619047619048</v>
      </c>
      <c r="I7" s="6">
        <f t="shared" si="1"/>
        <v>191</v>
      </c>
      <c r="J7" s="38">
        <v>36</v>
      </c>
      <c r="K7" s="39">
        <v>3</v>
      </c>
      <c r="L7" s="38">
        <v>0.5</v>
      </c>
      <c r="M7" s="11">
        <f t="shared" si="2"/>
        <v>94.444444444444443</v>
      </c>
      <c r="N7" s="6">
        <f t="shared" si="3"/>
        <v>95</v>
      </c>
      <c r="O7" s="39">
        <v>23</v>
      </c>
      <c r="P7" s="39">
        <v>4</v>
      </c>
      <c r="Q7" s="39">
        <v>0.25</v>
      </c>
      <c r="R7" s="11">
        <f t="shared" si="4"/>
        <v>43.478260869565219</v>
      </c>
      <c r="S7" s="6">
        <f t="shared" si="5"/>
        <v>44</v>
      </c>
      <c r="T7" s="39">
        <v>20</v>
      </c>
      <c r="U7" s="39">
        <v>4</v>
      </c>
      <c r="V7" s="39">
        <v>0.25</v>
      </c>
      <c r="W7" s="11">
        <f t="shared" si="6"/>
        <v>42.5</v>
      </c>
      <c r="X7" s="6">
        <f t="shared" si="7"/>
        <v>43</v>
      </c>
      <c r="Y7" s="10">
        <v>23</v>
      </c>
      <c r="Z7" s="91">
        <v>2</v>
      </c>
      <c r="AA7" s="88">
        <v>0.5</v>
      </c>
      <c r="AB7" s="11">
        <f t="shared" si="8"/>
        <v>95.652173913043484</v>
      </c>
      <c r="AC7" s="6">
        <f t="shared" si="9"/>
        <v>96</v>
      </c>
      <c r="AD7" s="10">
        <v>24</v>
      </c>
      <c r="AE7" s="91">
        <v>4</v>
      </c>
      <c r="AF7" s="10">
        <v>1</v>
      </c>
      <c r="AG7" s="11">
        <f t="shared" si="10"/>
        <v>175</v>
      </c>
      <c r="AH7" s="6">
        <f t="shared" si="11"/>
        <v>175</v>
      </c>
      <c r="AI7" s="35">
        <f>LARGE(CHOOSE({1,2,3,4,5}, N7,S7,X7,AC7,AH7),1)+LARGE(CHOOSE({1,2,3,4,5}, N7,S7,X7,AC7,AH7),2)+I7</f>
        <v>462</v>
      </c>
    </row>
    <row r="8" spans="1:35" ht="24.75" customHeight="1">
      <c r="A8" s="37">
        <v>5</v>
      </c>
      <c r="B8" s="55" t="s">
        <v>31</v>
      </c>
      <c r="C8" s="55" t="s">
        <v>78</v>
      </c>
      <c r="D8" s="75" t="s">
        <v>75</v>
      </c>
      <c r="E8" s="171">
        <v>21</v>
      </c>
      <c r="F8" s="172">
        <v>5</v>
      </c>
      <c r="G8" s="171">
        <v>1</v>
      </c>
      <c r="H8" s="11">
        <f t="shared" si="0"/>
        <v>161.9047619047619</v>
      </c>
      <c r="I8" s="6">
        <f t="shared" si="1"/>
        <v>162</v>
      </c>
      <c r="J8" s="38">
        <v>36</v>
      </c>
      <c r="K8" s="39">
        <v>6</v>
      </c>
      <c r="L8" s="38">
        <v>0.5</v>
      </c>
      <c r="M8" s="11">
        <f t="shared" si="2"/>
        <v>86.111111111111114</v>
      </c>
      <c r="N8" s="6">
        <f t="shared" si="3"/>
        <v>87</v>
      </c>
      <c r="O8" s="39">
        <v>23</v>
      </c>
      <c r="P8" s="39">
        <v>9</v>
      </c>
      <c r="Q8" s="39">
        <v>0.25</v>
      </c>
      <c r="R8" s="11">
        <f t="shared" si="4"/>
        <v>32.608695652173914</v>
      </c>
      <c r="S8" s="6">
        <f t="shared" si="5"/>
        <v>33</v>
      </c>
      <c r="T8" s="39">
        <v>20</v>
      </c>
      <c r="U8" s="39">
        <v>5</v>
      </c>
      <c r="V8" s="39">
        <v>0.25</v>
      </c>
      <c r="W8" s="11">
        <f t="shared" si="6"/>
        <v>40</v>
      </c>
      <c r="X8" s="6">
        <f t="shared" si="7"/>
        <v>40</v>
      </c>
      <c r="Y8" s="10">
        <v>23</v>
      </c>
      <c r="Z8" s="91">
        <v>6</v>
      </c>
      <c r="AA8" s="88">
        <v>0.5</v>
      </c>
      <c r="AB8" s="11">
        <f t="shared" si="8"/>
        <v>78.260869565217391</v>
      </c>
      <c r="AC8" s="6">
        <f t="shared" si="9"/>
        <v>79</v>
      </c>
      <c r="AD8" s="10">
        <v>24</v>
      </c>
      <c r="AE8" s="91">
        <v>3</v>
      </c>
      <c r="AF8" s="10">
        <v>1</v>
      </c>
      <c r="AG8" s="11">
        <f t="shared" si="10"/>
        <v>183.33333333333334</v>
      </c>
      <c r="AH8" s="6">
        <f t="shared" si="11"/>
        <v>184</v>
      </c>
      <c r="AI8" s="35">
        <f>LARGE(CHOOSE({1,2,3,4,5}, N8,S8,X8,AC8,AH8),1)+LARGE(CHOOSE({1,2,3,4,5}, N8,S8,X8,AC8,AH8),2)+I8</f>
        <v>433</v>
      </c>
    </row>
    <row r="9" spans="1:35" ht="24.75" customHeight="1">
      <c r="A9" s="37">
        <v>6</v>
      </c>
      <c r="B9" s="9" t="s">
        <v>330</v>
      </c>
      <c r="C9" s="9" t="s">
        <v>62</v>
      </c>
      <c r="D9" s="46" t="s">
        <v>76</v>
      </c>
      <c r="E9" s="171">
        <v>21</v>
      </c>
      <c r="F9" s="171">
        <v>7</v>
      </c>
      <c r="G9" s="171">
        <v>1</v>
      </c>
      <c r="H9" s="11">
        <f t="shared" si="0"/>
        <v>142.85714285714286</v>
      </c>
      <c r="I9" s="6">
        <f t="shared" si="1"/>
        <v>143</v>
      </c>
      <c r="J9" s="38">
        <v>36</v>
      </c>
      <c r="K9" s="39">
        <v>5</v>
      </c>
      <c r="L9" s="38">
        <v>0.5</v>
      </c>
      <c r="M9" s="11">
        <f t="shared" si="2"/>
        <v>88.888888888888886</v>
      </c>
      <c r="N9" s="6">
        <f t="shared" si="3"/>
        <v>89</v>
      </c>
      <c r="O9" s="39">
        <v>23</v>
      </c>
      <c r="P9" s="39">
        <v>5</v>
      </c>
      <c r="Q9" s="39">
        <v>0.25</v>
      </c>
      <c r="R9" s="11">
        <f t="shared" si="4"/>
        <v>41.304347826086953</v>
      </c>
      <c r="S9" s="6">
        <f t="shared" si="5"/>
        <v>42</v>
      </c>
      <c r="T9" s="39">
        <v>20</v>
      </c>
      <c r="U9" s="39">
        <v>6</v>
      </c>
      <c r="V9" s="39">
        <v>0.25</v>
      </c>
      <c r="W9" s="11">
        <f t="shared" si="6"/>
        <v>37.5</v>
      </c>
      <c r="X9" s="6">
        <f t="shared" si="7"/>
        <v>38</v>
      </c>
      <c r="Y9" s="88">
        <v>23</v>
      </c>
      <c r="Z9" s="91">
        <v>7</v>
      </c>
      <c r="AA9" s="88">
        <v>0.5</v>
      </c>
      <c r="AB9" s="11">
        <f t="shared" si="8"/>
        <v>73.913043478260875</v>
      </c>
      <c r="AC9" s="6">
        <f t="shared" si="9"/>
        <v>74</v>
      </c>
      <c r="AD9" s="10">
        <v>24</v>
      </c>
      <c r="AE9" s="91">
        <v>2</v>
      </c>
      <c r="AF9" s="10">
        <v>1</v>
      </c>
      <c r="AG9" s="11">
        <f t="shared" si="10"/>
        <v>191.66666666666666</v>
      </c>
      <c r="AH9" s="6">
        <f t="shared" si="11"/>
        <v>192</v>
      </c>
      <c r="AI9" s="35">
        <f>LARGE(CHOOSE({1,2,3,4,5}, N9,S9,X9,AC9,AH9),1)+LARGE(CHOOSE({1,2,3,4,5}, N9,S9,X9,AC9,AH9),2)+I9</f>
        <v>424</v>
      </c>
    </row>
    <row r="10" spans="1:35" s="34" customFormat="1" ht="24.75" customHeight="1">
      <c r="A10" s="37">
        <v>7</v>
      </c>
      <c r="B10" s="9" t="s">
        <v>37</v>
      </c>
      <c r="C10" s="9" t="s">
        <v>68</v>
      </c>
      <c r="D10" s="46" t="s">
        <v>74</v>
      </c>
      <c r="E10" s="171">
        <v>21</v>
      </c>
      <c r="F10" s="171">
        <v>4</v>
      </c>
      <c r="G10" s="171">
        <v>1</v>
      </c>
      <c r="H10" s="11">
        <f t="shared" si="0"/>
        <v>171.42857142857142</v>
      </c>
      <c r="I10" s="6">
        <f t="shared" si="1"/>
        <v>172</v>
      </c>
      <c r="J10" s="38">
        <v>36</v>
      </c>
      <c r="K10" s="39">
        <v>7</v>
      </c>
      <c r="L10" s="38">
        <v>0.5</v>
      </c>
      <c r="M10" s="11">
        <f t="shared" si="2"/>
        <v>83.333333333333329</v>
      </c>
      <c r="N10" s="6">
        <f t="shared" si="3"/>
        <v>84</v>
      </c>
      <c r="O10" s="39">
        <v>23</v>
      </c>
      <c r="P10" s="39">
        <v>7</v>
      </c>
      <c r="Q10" s="39">
        <v>0.25</v>
      </c>
      <c r="R10" s="11">
        <f t="shared" si="4"/>
        <v>36.956521739130437</v>
      </c>
      <c r="S10" s="6">
        <f t="shared" si="5"/>
        <v>37</v>
      </c>
      <c r="T10" s="39">
        <v>20</v>
      </c>
      <c r="U10" s="39">
        <v>8</v>
      </c>
      <c r="V10" s="39">
        <v>0.25</v>
      </c>
      <c r="W10" s="11">
        <f t="shared" si="6"/>
        <v>32.5</v>
      </c>
      <c r="X10" s="6">
        <f t="shared" si="7"/>
        <v>33</v>
      </c>
      <c r="Y10" s="88">
        <v>23</v>
      </c>
      <c r="Z10" s="91">
        <v>10</v>
      </c>
      <c r="AA10" s="88">
        <v>0.5</v>
      </c>
      <c r="AB10" s="11">
        <f t="shared" si="8"/>
        <v>60.869565217391305</v>
      </c>
      <c r="AC10" s="6">
        <f t="shared" si="9"/>
        <v>61</v>
      </c>
      <c r="AD10" s="10">
        <v>24</v>
      </c>
      <c r="AE10" s="91">
        <v>6</v>
      </c>
      <c r="AF10" s="10">
        <v>1</v>
      </c>
      <c r="AG10" s="11">
        <f t="shared" si="10"/>
        <v>158.33333333333334</v>
      </c>
      <c r="AH10" s="6">
        <f t="shared" si="11"/>
        <v>159</v>
      </c>
      <c r="AI10" s="35">
        <f>LARGE(CHOOSE({1,2,3,4,5}, N10,S10,X10,AC10,AH10),1)+LARGE(CHOOSE({1,2,3,4,5}, N10,S10,X10,AC10,AH10),2)+I10</f>
        <v>415</v>
      </c>
    </row>
    <row r="11" spans="1:35" ht="24.75" customHeight="1">
      <c r="A11" s="37">
        <v>8</v>
      </c>
      <c r="B11" s="55" t="s">
        <v>40</v>
      </c>
      <c r="C11" s="55" t="s">
        <v>70</v>
      </c>
      <c r="D11" s="75" t="s">
        <v>74</v>
      </c>
      <c r="E11" s="171">
        <v>21</v>
      </c>
      <c r="F11" s="172">
        <v>6</v>
      </c>
      <c r="G11" s="171">
        <v>1</v>
      </c>
      <c r="H11" s="11">
        <f t="shared" si="0"/>
        <v>152.38095238095238</v>
      </c>
      <c r="I11" s="6">
        <f t="shared" si="1"/>
        <v>153</v>
      </c>
      <c r="J11" s="38">
        <v>36</v>
      </c>
      <c r="K11" s="39">
        <v>8</v>
      </c>
      <c r="L11" s="38">
        <v>0.5</v>
      </c>
      <c r="M11" s="11">
        <f t="shared" si="2"/>
        <v>80.555555555555557</v>
      </c>
      <c r="N11" s="6">
        <f t="shared" si="3"/>
        <v>81</v>
      </c>
      <c r="O11" s="39">
        <v>23</v>
      </c>
      <c r="P11" s="39" t="s">
        <v>42</v>
      </c>
      <c r="Q11" s="39">
        <v>0.25</v>
      </c>
      <c r="R11" s="39">
        <v>0</v>
      </c>
      <c r="S11" s="6">
        <v>0</v>
      </c>
      <c r="T11" s="39">
        <v>20</v>
      </c>
      <c r="U11" s="39">
        <v>10</v>
      </c>
      <c r="V11" s="39">
        <v>0.25</v>
      </c>
      <c r="W11" s="11">
        <f t="shared" si="6"/>
        <v>27.5</v>
      </c>
      <c r="X11" s="6">
        <f t="shared" si="7"/>
        <v>28</v>
      </c>
      <c r="Y11" s="10">
        <v>23</v>
      </c>
      <c r="Z11" s="91">
        <v>9</v>
      </c>
      <c r="AA11" s="88">
        <v>0.5</v>
      </c>
      <c r="AB11" s="11">
        <f t="shared" si="8"/>
        <v>65.217391304347828</v>
      </c>
      <c r="AC11" s="6">
        <f t="shared" si="9"/>
        <v>66</v>
      </c>
      <c r="AD11" s="10">
        <v>24</v>
      </c>
      <c r="AE11" s="91">
        <v>5</v>
      </c>
      <c r="AF11" s="10">
        <v>1</v>
      </c>
      <c r="AG11" s="11">
        <f t="shared" si="10"/>
        <v>166.66666666666666</v>
      </c>
      <c r="AH11" s="6">
        <f t="shared" si="11"/>
        <v>167</v>
      </c>
      <c r="AI11" s="35">
        <f>LARGE(CHOOSE({1,2,3,4,5}, N11,S11,X11,AC11,AH11),1)+LARGE(CHOOSE({1,2,3,4,5}, N11,S11,X11,AC11,AH11),2)+I11</f>
        <v>401</v>
      </c>
    </row>
    <row r="12" spans="1:35" ht="24.75" customHeight="1">
      <c r="A12" s="37">
        <v>9</v>
      </c>
      <c r="B12" s="55" t="s">
        <v>34</v>
      </c>
      <c r="C12" s="55" t="s">
        <v>65</v>
      </c>
      <c r="D12" s="75" t="s">
        <v>81</v>
      </c>
      <c r="E12" s="171">
        <v>21</v>
      </c>
      <c r="F12" s="172">
        <v>8</v>
      </c>
      <c r="G12" s="171">
        <v>1</v>
      </c>
      <c r="H12" s="11">
        <f t="shared" si="0"/>
        <v>133.33333333333334</v>
      </c>
      <c r="I12" s="6">
        <f t="shared" si="1"/>
        <v>134</v>
      </c>
      <c r="J12" s="38">
        <v>36</v>
      </c>
      <c r="K12" s="39">
        <v>10</v>
      </c>
      <c r="L12" s="38">
        <v>0.5</v>
      </c>
      <c r="M12" s="11">
        <f t="shared" si="2"/>
        <v>75</v>
      </c>
      <c r="N12" s="6">
        <f t="shared" si="3"/>
        <v>75</v>
      </c>
      <c r="O12" s="39">
        <v>23</v>
      </c>
      <c r="P12" s="39">
        <v>8</v>
      </c>
      <c r="Q12" s="39">
        <v>0.25</v>
      </c>
      <c r="R12" s="11">
        <f>200*(O12+1-P12)*Q12/O12</f>
        <v>34.782608695652172</v>
      </c>
      <c r="S12" s="6">
        <f>ROUNDUP(R12,0)</f>
        <v>35</v>
      </c>
      <c r="T12" s="39">
        <v>20</v>
      </c>
      <c r="U12" s="39">
        <v>11</v>
      </c>
      <c r="V12" s="39">
        <v>0.25</v>
      </c>
      <c r="W12" s="11">
        <f t="shared" si="6"/>
        <v>25</v>
      </c>
      <c r="X12" s="6">
        <f t="shared" si="7"/>
        <v>25</v>
      </c>
      <c r="Y12" s="10">
        <v>23</v>
      </c>
      <c r="Z12" s="91">
        <v>8</v>
      </c>
      <c r="AA12" s="88">
        <v>0.5</v>
      </c>
      <c r="AB12" s="11">
        <f t="shared" si="8"/>
        <v>69.565217391304344</v>
      </c>
      <c r="AC12" s="6">
        <f t="shared" si="9"/>
        <v>70</v>
      </c>
      <c r="AD12" s="10">
        <v>24</v>
      </c>
      <c r="AE12" s="91">
        <v>8</v>
      </c>
      <c r="AF12" s="10">
        <v>1</v>
      </c>
      <c r="AG12" s="11">
        <f t="shared" si="10"/>
        <v>141.66666666666666</v>
      </c>
      <c r="AH12" s="6">
        <f t="shared" si="11"/>
        <v>142</v>
      </c>
      <c r="AI12" s="35">
        <f>LARGE(CHOOSE({1,2,3,4,5}, N12,S12,X12,AC12,AH12),1)+LARGE(CHOOSE({1,2,3,4,5}, N12,S12,X12,AC12,AH12),2)+I12</f>
        <v>351</v>
      </c>
    </row>
    <row r="13" spans="1:35" ht="24.75" customHeight="1">
      <c r="A13" s="37">
        <v>10</v>
      </c>
      <c r="B13" s="9" t="s">
        <v>95</v>
      </c>
      <c r="C13" s="9" t="s">
        <v>97</v>
      </c>
      <c r="D13" s="46" t="s">
        <v>75</v>
      </c>
      <c r="E13" s="171">
        <v>21</v>
      </c>
      <c r="F13" s="171">
        <v>12</v>
      </c>
      <c r="G13" s="171">
        <v>1</v>
      </c>
      <c r="H13" s="11">
        <f t="shared" si="0"/>
        <v>95.238095238095241</v>
      </c>
      <c r="I13" s="6">
        <f t="shared" si="1"/>
        <v>96</v>
      </c>
      <c r="J13" s="38">
        <v>36</v>
      </c>
      <c r="K13" s="39">
        <v>15</v>
      </c>
      <c r="L13" s="38">
        <v>0.5</v>
      </c>
      <c r="M13" s="11">
        <f t="shared" si="2"/>
        <v>61.111111111111114</v>
      </c>
      <c r="N13" s="6">
        <f t="shared" si="3"/>
        <v>62</v>
      </c>
      <c r="O13" s="39">
        <v>23</v>
      </c>
      <c r="P13" s="39">
        <v>14</v>
      </c>
      <c r="Q13" s="39">
        <v>0.25</v>
      </c>
      <c r="R13" s="11">
        <f>200*(O13+1-P13)*Q13/O13</f>
        <v>21.739130434782609</v>
      </c>
      <c r="S13" s="6">
        <f>ROUNDUP(R13,0)</f>
        <v>22</v>
      </c>
      <c r="T13" s="39">
        <v>20</v>
      </c>
      <c r="U13" s="11">
        <v>18</v>
      </c>
      <c r="V13" s="39">
        <v>0.25</v>
      </c>
      <c r="W13" s="11">
        <f t="shared" si="6"/>
        <v>7.5</v>
      </c>
      <c r="X13" s="6">
        <f t="shared" si="7"/>
        <v>8</v>
      </c>
      <c r="Y13" s="10">
        <v>23</v>
      </c>
      <c r="Z13" s="91">
        <v>14</v>
      </c>
      <c r="AA13" s="88">
        <v>0.5</v>
      </c>
      <c r="AB13" s="11">
        <f t="shared" si="8"/>
        <v>43.478260869565219</v>
      </c>
      <c r="AC13" s="6">
        <f t="shared" si="9"/>
        <v>44</v>
      </c>
      <c r="AD13" s="10">
        <v>24</v>
      </c>
      <c r="AE13" s="91">
        <v>10</v>
      </c>
      <c r="AF13" s="10">
        <v>1</v>
      </c>
      <c r="AG13" s="11">
        <f t="shared" si="10"/>
        <v>125</v>
      </c>
      <c r="AH13" s="6">
        <f t="shared" si="11"/>
        <v>125</v>
      </c>
      <c r="AI13" s="35">
        <f>LARGE(CHOOSE({1,2,3,4,5}, N13,S13,X13,AC13,AH13),1)+LARGE(CHOOSE({1,2,3,4,5}, N13,S13,X13,AC13,AH13),2)+I13</f>
        <v>283</v>
      </c>
    </row>
    <row r="14" spans="1:35" ht="24.75" customHeight="1">
      <c r="A14" s="37">
        <v>11</v>
      </c>
      <c r="B14" s="9" t="s">
        <v>28</v>
      </c>
      <c r="C14" s="9" t="s">
        <v>59</v>
      </c>
      <c r="D14" s="46" t="s">
        <v>74</v>
      </c>
      <c r="E14" s="171">
        <v>21</v>
      </c>
      <c r="F14" s="171">
        <v>10</v>
      </c>
      <c r="G14" s="171">
        <v>1</v>
      </c>
      <c r="H14" s="11">
        <f t="shared" si="0"/>
        <v>114.28571428571429</v>
      </c>
      <c r="I14" s="6">
        <f t="shared" si="1"/>
        <v>115</v>
      </c>
      <c r="J14" s="38">
        <v>36</v>
      </c>
      <c r="K14" s="39">
        <v>12</v>
      </c>
      <c r="L14" s="38">
        <v>0.5</v>
      </c>
      <c r="M14" s="11">
        <f t="shared" si="2"/>
        <v>69.444444444444443</v>
      </c>
      <c r="N14" s="6">
        <f t="shared" si="3"/>
        <v>70</v>
      </c>
      <c r="O14" s="39">
        <v>23</v>
      </c>
      <c r="P14" s="39" t="s">
        <v>42</v>
      </c>
      <c r="Q14" s="39">
        <v>0.25</v>
      </c>
      <c r="R14" s="39">
        <v>0</v>
      </c>
      <c r="S14" s="6">
        <v>0</v>
      </c>
      <c r="T14" s="39">
        <v>20</v>
      </c>
      <c r="U14" s="39" t="s">
        <v>42</v>
      </c>
      <c r="V14" s="39">
        <v>0.25</v>
      </c>
      <c r="W14" s="11">
        <v>0</v>
      </c>
      <c r="X14" s="6">
        <f t="shared" si="7"/>
        <v>0</v>
      </c>
      <c r="Y14" s="88">
        <v>23</v>
      </c>
      <c r="Z14" s="91">
        <v>5</v>
      </c>
      <c r="AA14" s="88">
        <v>0.5</v>
      </c>
      <c r="AB14" s="11">
        <f t="shared" si="8"/>
        <v>82.608695652173907</v>
      </c>
      <c r="AC14" s="6">
        <f t="shared" si="9"/>
        <v>83</v>
      </c>
      <c r="AD14" s="10">
        <v>24</v>
      </c>
      <c r="AE14" s="91" t="s">
        <v>42</v>
      </c>
      <c r="AF14" s="10">
        <v>1</v>
      </c>
      <c r="AG14" s="11">
        <v>0</v>
      </c>
      <c r="AH14" s="6">
        <f t="shared" si="11"/>
        <v>0</v>
      </c>
      <c r="AI14" s="35">
        <f>LARGE(CHOOSE({1,2,3,4,5}, N14,S14,X14,AC14,AH14),1)+LARGE(CHOOSE({1,2,3,4,5}, N14,S14,X14,AC14,AH14),2)+I14</f>
        <v>268</v>
      </c>
    </row>
    <row r="15" spans="1:35" ht="24.75" customHeight="1">
      <c r="A15" s="37">
        <v>12</v>
      </c>
      <c r="B15" s="18" t="s">
        <v>201</v>
      </c>
      <c r="C15" s="18" t="s">
        <v>210</v>
      </c>
      <c r="D15" s="79" t="s">
        <v>74</v>
      </c>
      <c r="E15" s="171">
        <v>21</v>
      </c>
      <c r="F15" s="173">
        <v>13</v>
      </c>
      <c r="G15" s="171">
        <v>1</v>
      </c>
      <c r="H15" s="11">
        <f t="shared" si="0"/>
        <v>85.714285714285708</v>
      </c>
      <c r="I15" s="6">
        <f t="shared" si="1"/>
        <v>86</v>
      </c>
      <c r="J15" s="10">
        <v>36</v>
      </c>
      <c r="K15" s="10">
        <v>17</v>
      </c>
      <c r="L15" s="38">
        <v>0.5</v>
      </c>
      <c r="M15" s="11">
        <f t="shared" si="2"/>
        <v>55.555555555555557</v>
      </c>
      <c r="N15" s="2">
        <f t="shared" si="3"/>
        <v>56</v>
      </c>
      <c r="O15" s="39">
        <v>23</v>
      </c>
      <c r="P15" s="39" t="s">
        <v>42</v>
      </c>
      <c r="Q15" s="39">
        <v>0.25</v>
      </c>
      <c r="R15" s="39">
        <v>0</v>
      </c>
      <c r="S15" s="6">
        <v>0</v>
      </c>
      <c r="T15" s="39">
        <v>20</v>
      </c>
      <c r="U15" s="39" t="s">
        <v>42</v>
      </c>
      <c r="V15" s="39">
        <v>0.25</v>
      </c>
      <c r="W15" s="11">
        <v>0</v>
      </c>
      <c r="X15" s="6">
        <f t="shared" si="7"/>
        <v>0</v>
      </c>
      <c r="Y15" s="10">
        <v>23</v>
      </c>
      <c r="Z15" s="91" t="s">
        <v>42</v>
      </c>
      <c r="AA15" s="88">
        <v>0.5</v>
      </c>
      <c r="AB15" s="11">
        <v>0</v>
      </c>
      <c r="AC15" s="6">
        <f t="shared" si="9"/>
        <v>0</v>
      </c>
      <c r="AD15" s="10">
        <v>24</v>
      </c>
      <c r="AE15" s="91">
        <v>13</v>
      </c>
      <c r="AF15" s="10">
        <v>1</v>
      </c>
      <c r="AG15" s="11">
        <f>200*(AD15+1-AE15)*AF15/AD15</f>
        <v>100</v>
      </c>
      <c r="AH15" s="6">
        <f t="shared" si="11"/>
        <v>100</v>
      </c>
      <c r="AI15" s="35">
        <f>LARGE(CHOOSE({1,2,3,4,5}, N15,S15,X15,AC15,AH15),1)+LARGE(CHOOSE({1,2,3,4,5}, N15,S15,X15,AC15,AH15),2)+I15</f>
        <v>242</v>
      </c>
    </row>
    <row r="16" spans="1:35" ht="24.75" customHeight="1">
      <c r="A16" s="37">
        <v>13</v>
      </c>
      <c r="B16" s="9" t="s">
        <v>177</v>
      </c>
      <c r="C16" s="9" t="s">
        <v>179</v>
      </c>
      <c r="D16" s="46" t="s">
        <v>178</v>
      </c>
      <c r="E16" s="171">
        <v>21</v>
      </c>
      <c r="F16" s="171">
        <v>16</v>
      </c>
      <c r="G16" s="171">
        <v>1</v>
      </c>
      <c r="H16" s="11">
        <f t="shared" si="0"/>
        <v>57.142857142857146</v>
      </c>
      <c r="I16" s="6">
        <f t="shared" si="1"/>
        <v>58</v>
      </c>
      <c r="J16" s="38">
        <v>36</v>
      </c>
      <c r="K16" s="39" t="s">
        <v>42</v>
      </c>
      <c r="L16" s="38">
        <v>0.5</v>
      </c>
      <c r="M16" s="11">
        <v>0</v>
      </c>
      <c r="N16" s="6">
        <f t="shared" si="3"/>
        <v>0</v>
      </c>
      <c r="O16" s="39">
        <v>23</v>
      </c>
      <c r="P16" s="39">
        <v>12</v>
      </c>
      <c r="Q16" s="39">
        <v>0.25</v>
      </c>
      <c r="R16" s="11">
        <f>200*(O16+1-P16)*Q16/O16</f>
        <v>26.086956521739129</v>
      </c>
      <c r="S16" s="6">
        <f>ROUNDUP(R16,0)</f>
        <v>27</v>
      </c>
      <c r="T16" s="11">
        <v>20</v>
      </c>
      <c r="U16" s="11">
        <v>15</v>
      </c>
      <c r="V16" s="39">
        <v>0.25</v>
      </c>
      <c r="W16" s="11">
        <f>200*(T16+1-U16)*V16/T16</f>
        <v>15</v>
      </c>
      <c r="X16" s="6">
        <f t="shared" si="7"/>
        <v>15</v>
      </c>
      <c r="Y16" s="10">
        <v>23</v>
      </c>
      <c r="Z16" s="91" t="s">
        <v>42</v>
      </c>
      <c r="AA16" s="88">
        <v>0.5</v>
      </c>
      <c r="AB16" s="11">
        <v>0</v>
      </c>
      <c r="AC16" s="6">
        <f t="shared" si="9"/>
        <v>0</v>
      </c>
      <c r="AD16" s="10">
        <v>24</v>
      </c>
      <c r="AE16" s="91">
        <v>7</v>
      </c>
      <c r="AF16" s="10">
        <v>1</v>
      </c>
      <c r="AG16" s="11">
        <f>200*(AD16+1-AE16)*AF16/AD16</f>
        <v>150</v>
      </c>
      <c r="AH16" s="6">
        <f t="shared" si="11"/>
        <v>150</v>
      </c>
      <c r="AI16" s="35">
        <f>LARGE(CHOOSE({1,2,3,4,5}, N16,S16,X16,AC16,AH16),1)+LARGE(CHOOSE({1,2,3,4,5}, N16,S16,X16,AC16,AH16),2)+I16</f>
        <v>235</v>
      </c>
    </row>
    <row r="17" spans="1:35" ht="24.75" customHeight="1">
      <c r="A17" s="37">
        <v>14</v>
      </c>
      <c r="B17" s="18" t="s">
        <v>200</v>
      </c>
      <c r="C17" s="18" t="s">
        <v>209</v>
      </c>
      <c r="D17" s="79" t="s">
        <v>131</v>
      </c>
      <c r="E17" s="171">
        <v>21</v>
      </c>
      <c r="F17" s="173">
        <v>17</v>
      </c>
      <c r="G17" s="171">
        <v>1</v>
      </c>
      <c r="H17" s="11">
        <f t="shared" si="0"/>
        <v>47.61904761904762</v>
      </c>
      <c r="I17" s="6">
        <f t="shared" si="1"/>
        <v>48</v>
      </c>
      <c r="J17" s="10">
        <v>36</v>
      </c>
      <c r="K17" s="10">
        <v>16</v>
      </c>
      <c r="L17" s="38">
        <v>0.5</v>
      </c>
      <c r="M17" s="11">
        <f>200*(J17+1-K17)*L17/J17</f>
        <v>58.333333333333336</v>
      </c>
      <c r="N17" s="2">
        <f t="shared" si="3"/>
        <v>59</v>
      </c>
      <c r="O17" s="39">
        <v>23</v>
      </c>
      <c r="P17" s="39" t="s">
        <v>42</v>
      </c>
      <c r="Q17" s="39">
        <v>0.25</v>
      </c>
      <c r="R17" s="39">
        <v>0</v>
      </c>
      <c r="S17" s="6">
        <v>0</v>
      </c>
      <c r="T17" s="39">
        <v>20</v>
      </c>
      <c r="U17" s="39" t="s">
        <v>42</v>
      </c>
      <c r="V17" s="39">
        <v>0.25</v>
      </c>
      <c r="W17" s="11">
        <v>0</v>
      </c>
      <c r="X17" s="6">
        <f t="shared" si="7"/>
        <v>0</v>
      </c>
      <c r="Y17" s="10">
        <v>23</v>
      </c>
      <c r="Z17" s="91" t="s">
        <v>42</v>
      </c>
      <c r="AA17" s="88">
        <v>0.5</v>
      </c>
      <c r="AB17" s="11">
        <v>0</v>
      </c>
      <c r="AC17" s="6">
        <f t="shared" si="9"/>
        <v>0</v>
      </c>
      <c r="AD17" s="10">
        <v>24</v>
      </c>
      <c r="AE17" s="91">
        <v>12</v>
      </c>
      <c r="AF17" s="10">
        <v>1</v>
      </c>
      <c r="AG17" s="11">
        <f>200*(AD17+1-AE17)*AF17/AD17</f>
        <v>108.33333333333333</v>
      </c>
      <c r="AH17" s="6">
        <f t="shared" si="11"/>
        <v>109</v>
      </c>
      <c r="AI17" s="35">
        <f>LARGE(CHOOSE({1,2,3,4,5}, N17,S17,X17,AC17,AH17),1)+LARGE(CHOOSE({1,2,3,4,5}, N17,S17,X17,AC17,AH17),2)+I17</f>
        <v>216</v>
      </c>
    </row>
    <row r="18" spans="1:35" ht="24.75" customHeight="1">
      <c r="A18" s="37">
        <v>15</v>
      </c>
      <c r="B18" s="55" t="s">
        <v>35</v>
      </c>
      <c r="C18" s="55" t="s">
        <v>66</v>
      </c>
      <c r="D18" s="75" t="s">
        <v>75</v>
      </c>
      <c r="E18" s="171">
        <v>21</v>
      </c>
      <c r="F18" s="172" t="s">
        <v>42</v>
      </c>
      <c r="G18" s="171">
        <v>1</v>
      </c>
      <c r="H18" s="11">
        <v>0</v>
      </c>
      <c r="I18" s="6">
        <f t="shared" si="1"/>
        <v>0</v>
      </c>
      <c r="J18" s="38">
        <v>36</v>
      </c>
      <c r="K18" s="39">
        <v>13</v>
      </c>
      <c r="L18" s="38">
        <v>0.5</v>
      </c>
      <c r="M18" s="11">
        <f>200*(J18+1-K18)*L18/J18</f>
        <v>66.666666666666671</v>
      </c>
      <c r="N18" s="6">
        <f t="shared" si="3"/>
        <v>67</v>
      </c>
      <c r="O18" s="39">
        <v>23</v>
      </c>
      <c r="P18" s="39">
        <v>11</v>
      </c>
      <c r="Q18" s="39">
        <v>0.25</v>
      </c>
      <c r="R18" s="11">
        <f>200*(O18+1-P18)*Q18/O18</f>
        <v>28.260869565217391</v>
      </c>
      <c r="S18" s="6">
        <f>ROUNDUP(R18,0)</f>
        <v>29</v>
      </c>
      <c r="T18" s="39">
        <v>20</v>
      </c>
      <c r="U18" s="39">
        <v>16</v>
      </c>
      <c r="V18" s="39">
        <v>0.25</v>
      </c>
      <c r="W18" s="11">
        <f>200*(T18+1-U18)*V18/T18</f>
        <v>12.5</v>
      </c>
      <c r="X18" s="6">
        <f t="shared" si="7"/>
        <v>13</v>
      </c>
      <c r="Y18" s="10">
        <v>23</v>
      </c>
      <c r="Z18" s="91">
        <v>13</v>
      </c>
      <c r="AA18" s="88">
        <v>0.5</v>
      </c>
      <c r="AB18" s="11">
        <f>200*(Y18+1-Z18)*AA18/Y18</f>
        <v>47.826086956521742</v>
      </c>
      <c r="AC18" s="6">
        <f t="shared" si="9"/>
        <v>48</v>
      </c>
      <c r="AD18" s="10">
        <v>24</v>
      </c>
      <c r="AE18" s="91">
        <v>9</v>
      </c>
      <c r="AF18" s="10">
        <v>1</v>
      </c>
      <c r="AG18" s="11">
        <f>200*(AD18+1-AE18)*AF18/AD18</f>
        <v>133.33333333333334</v>
      </c>
      <c r="AH18" s="6">
        <f t="shared" si="11"/>
        <v>134</v>
      </c>
      <c r="AI18" s="35">
        <f>LARGE(CHOOSE({1,2,3,4,5}, N18,S18,X18,AC18,AH18),1)+LARGE(CHOOSE({1,2,3,4,5}, N18,S18,X18,AC18,AH18),2)+I18</f>
        <v>201</v>
      </c>
    </row>
    <row r="19" spans="1:35" ht="24.75" customHeight="1">
      <c r="A19" s="37">
        <v>16</v>
      </c>
      <c r="B19" s="9" t="s">
        <v>260</v>
      </c>
      <c r="C19" s="9" t="s">
        <v>261</v>
      </c>
      <c r="D19" s="46" t="s">
        <v>74</v>
      </c>
      <c r="E19" s="171">
        <v>21</v>
      </c>
      <c r="F19" s="171">
        <v>15</v>
      </c>
      <c r="G19" s="171">
        <v>1</v>
      </c>
      <c r="H19" s="11">
        <f>200*(E19+1-F19)*G19/E19</f>
        <v>66.666666666666671</v>
      </c>
      <c r="I19" s="6">
        <f t="shared" si="1"/>
        <v>67</v>
      </c>
      <c r="J19" s="38">
        <v>36</v>
      </c>
      <c r="K19" s="39" t="s">
        <v>42</v>
      </c>
      <c r="L19" s="38">
        <v>0.5</v>
      </c>
      <c r="M19" s="11">
        <v>0</v>
      </c>
      <c r="N19" s="6">
        <f t="shared" si="3"/>
        <v>0</v>
      </c>
      <c r="O19" s="39">
        <v>23</v>
      </c>
      <c r="P19" s="39" t="s">
        <v>42</v>
      </c>
      <c r="Q19" s="39">
        <v>0.25</v>
      </c>
      <c r="R19" s="39">
        <v>0</v>
      </c>
      <c r="S19" s="6">
        <v>0</v>
      </c>
      <c r="T19" s="39">
        <v>20</v>
      </c>
      <c r="U19" s="39" t="s">
        <v>42</v>
      </c>
      <c r="V19" s="39">
        <v>0.25</v>
      </c>
      <c r="W19" s="11">
        <v>0</v>
      </c>
      <c r="X19" s="6">
        <f t="shared" si="7"/>
        <v>0</v>
      </c>
      <c r="Y19" s="10">
        <v>23</v>
      </c>
      <c r="Z19" s="91" t="s">
        <v>42</v>
      </c>
      <c r="AA19" s="10">
        <v>0.5</v>
      </c>
      <c r="AB19" s="11">
        <v>0</v>
      </c>
      <c r="AC19" s="6">
        <f t="shared" si="9"/>
        <v>0</v>
      </c>
      <c r="AD19" s="10">
        <v>24</v>
      </c>
      <c r="AE19" s="10">
        <v>11</v>
      </c>
      <c r="AF19" s="10">
        <v>1</v>
      </c>
      <c r="AG19" s="11">
        <f>200*(AD19+1-AE19)*AF19/AD19</f>
        <v>116.66666666666667</v>
      </c>
      <c r="AH19" s="6">
        <f t="shared" si="11"/>
        <v>117</v>
      </c>
      <c r="AI19" s="35">
        <f>LARGE(CHOOSE({1,2,3,4,5}, N19,S19,X19,AC19,AH19),1)+LARGE(CHOOSE({1,2,3,4,5}, N19,S19,X19,AC19,AH19),2)+I19</f>
        <v>184</v>
      </c>
    </row>
    <row r="20" spans="1:35" ht="24.75" customHeight="1">
      <c r="A20" s="37">
        <v>17</v>
      </c>
      <c r="B20" s="9" t="s">
        <v>30</v>
      </c>
      <c r="C20" s="9" t="s">
        <v>60</v>
      </c>
      <c r="D20" s="46" t="s">
        <v>74</v>
      </c>
      <c r="E20" s="171">
        <v>21</v>
      </c>
      <c r="F20" s="172" t="s">
        <v>42</v>
      </c>
      <c r="G20" s="171">
        <v>1</v>
      </c>
      <c r="H20" s="11">
        <v>0</v>
      </c>
      <c r="I20" s="6">
        <f t="shared" si="1"/>
        <v>0</v>
      </c>
      <c r="J20" s="38">
        <v>36</v>
      </c>
      <c r="K20" s="39">
        <v>4</v>
      </c>
      <c r="L20" s="38">
        <v>0.5</v>
      </c>
      <c r="M20" s="11">
        <f t="shared" ref="M20:M25" si="12">200*(J20+1-K20)*L20/J20</f>
        <v>91.666666666666671</v>
      </c>
      <c r="N20" s="6">
        <f t="shared" si="3"/>
        <v>92</v>
      </c>
      <c r="O20" s="39">
        <v>23</v>
      </c>
      <c r="P20" s="39">
        <v>3</v>
      </c>
      <c r="Q20" s="39">
        <v>0.25</v>
      </c>
      <c r="R20" s="11">
        <f>200*(O20+1-P20)*Q20/O20</f>
        <v>45.652173913043477</v>
      </c>
      <c r="S20" s="6">
        <f>ROUNDUP(R20,0)</f>
        <v>46</v>
      </c>
      <c r="T20" s="39">
        <v>20</v>
      </c>
      <c r="U20" s="39">
        <v>3</v>
      </c>
      <c r="V20" s="39">
        <v>0.25</v>
      </c>
      <c r="W20" s="11">
        <f>200*(T20+1-U20)*V20/T20</f>
        <v>45</v>
      </c>
      <c r="X20" s="6">
        <f t="shared" si="7"/>
        <v>45</v>
      </c>
      <c r="Y20" s="88">
        <v>23</v>
      </c>
      <c r="Z20" s="91">
        <v>4</v>
      </c>
      <c r="AA20" s="88">
        <v>0.5</v>
      </c>
      <c r="AB20" s="11">
        <f>200*(Y20+1-Z20)*AA20/Y20</f>
        <v>86.956521739130437</v>
      </c>
      <c r="AC20" s="6">
        <f t="shared" si="9"/>
        <v>87</v>
      </c>
      <c r="AD20" s="10">
        <v>24</v>
      </c>
      <c r="AE20" s="91" t="s">
        <v>42</v>
      </c>
      <c r="AF20" s="10">
        <v>1</v>
      </c>
      <c r="AG20" s="11">
        <v>0</v>
      </c>
      <c r="AH20" s="6">
        <f t="shared" si="11"/>
        <v>0</v>
      </c>
      <c r="AI20" s="35">
        <f>LARGE(CHOOSE({1,2,3,4,5}, N20,S20,X20,AC20,AH20),1)+LARGE(CHOOSE({1,2,3,4,5}, N20,S20,X20,AC20,AH20),2)+I20</f>
        <v>179</v>
      </c>
    </row>
    <row r="21" spans="1:35" ht="24.75" customHeight="1">
      <c r="A21" s="37">
        <v>18</v>
      </c>
      <c r="B21" s="18" t="s">
        <v>196</v>
      </c>
      <c r="C21" s="18" t="s">
        <v>222</v>
      </c>
      <c r="D21" s="79" t="s">
        <v>131</v>
      </c>
      <c r="E21" s="171">
        <v>21</v>
      </c>
      <c r="F21" s="173">
        <v>14</v>
      </c>
      <c r="G21" s="171">
        <v>1</v>
      </c>
      <c r="H21" s="11">
        <f>200*(E21+1-F21)*G21/E21</f>
        <v>76.19047619047619</v>
      </c>
      <c r="I21" s="6">
        <f t="shared" si="1"/>
        <v>77</v>
      </c>
      <c r="J21" s="38">
        <v>36</v>
      </c>
      <c r="K21" s="10">
        <v>20</v>
      </c>
      <c r="L21" s="38">
        <v>0.5</v>
      </c>
      <c r="M21" s="11">
        <f t="shared" si="12"/>
        <v>47.222222222222221</v>
      </c>
      <c r="N21" s="2">
        <v>0</v>
      </c>
      <c r="O21" s="11">
        <v>23</v>
      </c>
      <c r="P21" s="11" t="s">
        <v>42</v>
      </c>
      <c r="Q21" s="39">
        <v>0.25</v>
      </c>
      <c r="R21" s="11">
        <v>0</v>
      </c>
      <c r="S21" s="2">
        <v>0</v>
      </c>
      <c r="T21" s="11">
        <v>20</v>
      </c>
      <c r="U21" s="11" t="s">
        <v>42</v>
      </c>
      <c r="V21" s="39">
        <v>0.25</v>
      </c>
      <c r="W21" s="11">
        <v>0</v>
      </c>
      <c r="X21" s="2">
        <v>0</v>
      </c>
      <c r="Y21" s="88">
        <v>23</v>
      </c>
      <c r="Z21" s="10">
        <v>18</v>
      </c>
      <c r="AA21" s="88">
        <v>0.5</v>
      </c>
      <c r="AB21" s="11">
        <f>200*(Y21+1-Z21)*AA21/Y21</f>
        <v>26.086956521739129</v>
      </c>
      <c r="AC21" s="6">
        <f t="shared" si="9"/>
        <v>27</v>
      </c>
      <c r="AD21" s="10">
        <v>24</v>
      </c>
      <c r="AE21" s="91">
        <v>18</v>
      </c>
      <c r="AF21" s="10">
        <v>1</v>
      </c>
      <c r="AG21" s="11">
        <f>200*(AD21+1-AE21)*AF21/AD21</f>
        <v>58.333333333333336</v>
      </c>
      <c r="AH21" s="6">
        <f t="shared" si="11"/>
        <v>59</v>
      </c>
      <c r="AI21" s="35">
        <f>LARGE(CHOOSE({1,2,3,4,5}, N21,S21,X21,AC21,AH21),1)+LARGE(CHOOSE({1,2,3,4,5}, N21,S21,X21,AC21,AH21),2)+I21</f>
        <v>163</v>
      </c>
    </row>
    <row r="22" spans="1:35" ht="24.75" customHeight="1">
      <c r="A22" s="37">
        <v>19</v>
      </c>
      <c r="B22" s="18" t="s">
        <v>169</v>
      </c>
      <c r="C22" s="18" t="s">
        <v>208</v>
      </c>
      <c r="D22" s="79" t="s">
        <v>131</v>
      </c>
      <c r="E22" s="171">
        <v>21</v>
      </c>
      <c r="F22" s="172" t="s">
        <v>42</v>
      </c>
      <c r="G22" s="171">
        <v>1</v>
      </c>
      <c r="H22" s="11">
        <v>0</v>
      </c>
      <c r="I22" s="6">
        <f t="shared" si="1"/>
        <v>0</v>
      </c>
      <c r="J22" s="10">
        <v>36</v>
      </c>
      <c r="K22" s="10">
        <v>14</v>
      </c>
      <c r="L22" s="38">
        <v>0.5</v>
      </c>
      <c r="M22" s="11">
        <f t="shared" si="12"/>
        <v>63.888888888888886</v>
      </c>
      <c r="N22" s="2">
        <f>ROUNDUP(M22,0)</f>
        <v>64</v>
      </c>
      <c r="O22" s="39">
        <v>23</v>
      </c>
      <c r="P22" s="39" t="s">
        <v>42</v>
      </c>
      <c r="Q22" s="39">
        <v>0.25</v>
      </c>
      <c r="R22" s="39">
        <v>0</v>
      </c>
      <c r="S22" s="6">
        <v>0</v>
      </c>
      <c r="T22" s="39">
        <v>20</v>
      </c>
      <c r="U22" s="39" t="s">
        <v>42</v>
      </c>
      <c r="V22" s="39">
        <v>0.25</v>
      </c>
      <c r="W22" s="11">
        <v>0</v>
      </c>
      <c r="X22" s="6">
        <f>ROUNDUP(W22,0)</f>
        <v>0</v>
      </c>
      <c r="Y22" s="10">
        <v>23</v>
      </c>
      <c r="Z22" s="91" t="s">
        <v>42</v>
      </c>
      <c r="AA22" s="88">
        <v>0.5</v>
      </c>
      <c r="AB22" s="11">
        <v>0</v>
      </c>
      <c r="AC22" s="6">
        <f t="shared" si="9"/>
        <v>0</v>
      </c>
      <c r="AD22" s="10">
        <v>24</v>
      </c>
      <c r="AE22" s="91">
        <v>14</v>
      </c>
      <c r="AF22" s="10">
        <v>1</v>
      </c>
      <c r="AG22" s="11">
        <f>200*(AD22+1-AE22)*AF22/AD22</f>
        <v>91.666666666666671</v>
      </c>
      <c r="AH22" s="6">
        <f t="shared" si="11"/>
        <v>92</v>
      </c>
      <c r="AI22" s="35">
        <f>LARGE(CHOOSE({1,2,3,4,5}, N22,S22,X22,AC22,AH22),1)+LARGE(CHOOSE({1,2,3,4,5}, N22,S22,X22,AC22,AH22),2)+I22</f>
        <v>156</v>
      </c>
    </row>
    <row r="23" spans="1:35" s="34" customFormat="1" ht="27.75" customHeight="1">
      <c r="A23" s="37">
        <v>20</v>
      </c>
      <c r="B23" s="18" t="s">
        <v>195</v>
      </c>
      <c r="C23" s="18" t="s">
        <v>221</v>
      </c>
      <c r="D23" s="79" t="s">
        <v>80</v>
      </c>
      <c r="E23" s="171">
        <v>21</v>
      </c>
      <c r="F23" s="173">
        <v>9</v>
      </c>
      <c r="G23" s="171">
        <v>1</v>
      </c>
      <c r="H23" s="11">
        <f>200*(E23+1-F23)*G23/E23</f>
        <v>123.80952380952381</v>
      </c>
      <c r="I23" s="6">
        <f t="shared" si="1"/>
        <v>124</v>
      </c>
      <c r="J23" s="38">
        <v>36</v>
      </c>
      <c r="K23" s="10">
        <v>9</v>
      </c>
      <c r="L23" s="38">
        <v>0.5</v>
      </c>
      <c r="M23" s="11">
        <f t="shared" si="12"/>
        <v>77.777777777777771</v>
      </c>
      <c r="N23" s="2">
        <v>0</v>
      </c>
      <c r="O23" s="11">
        <v>23</v>
      </c>
      <c r="P23" s="11" t="s">
        <v>42</v>
      </c>
      <c r="Q23" s="39">
        <v>0.25</v>
      </c>
      <c r="R23" s="11">
        <v>0</v>
      </c>
      <c r="S23" s="2">
        <v>0</v>
      </c>
      <c r="T23" s="11">
        <v>20</v>
      </c>
      <c r="U23" s="11" t="s">
        <v>42</v>
      </c>
      <c r="V23" s="39">
        <v>0.25</v>
      </c>
      <c r="W23" s="11">
        <v>0</v>
      </c>
      <c r="X23" s="2">
        <v>0</v>
      </c>
      <c r="Y23" s="88">
        <v>23</v>
      </c>
      <c r="Z23" s="10">
        <v>17</v>
      </c>
      <c r="AA23" s="88">
        <v>0.5</v>
      </c>
      <c r="AB23" s="11">
        <f>200*(Y23+1-Z23)*AA23/Y23</f>
        <v>30.434782608695652</v>
      </c>
      <c r="AC23" s="6">
        <f t="shared" si="9"/>
        <v>31</v>
      </c>
      <c r="AD23" s="10">
        <v>24</v>
      </c>
      <c r="AE23" s="91" t="s">
        <v>42</v>
      </c>
      <c r="AF23" s="10">
        <v>1</v>
      </c>
      <c r="AG23" s="11">
        <v>0</v>
      </c>
      <c r="AH23" s="6">
        <f t="shared" si="11"/>
        <v>0</v>
      </c>
      <c r="AI23" s="35">
        <f>LARGE(CHOOSE({1,2,3,4,5}, N23,S23,X23,AC23,AH23),1)+LARGE(CHOOSE({1,2,3,4,5}, N23,S23,X23,AC23,AH23),2)+I23</f>
        <v>155</v>
      </c>
    </row>
    <row r="24" spans="1:35" ht="24.75" customHeight="1">
      <c r="A24" s="37">
        <v>21</v>
      </c>
      <c r="B24" s="9" t="s">
        <v>139</v>
      </c>
      <c r="C24" s="9" t="s">
        <v>140</v>
      </c>
      <c r="D24" s="46" t="s">
        <v>141</v>
      </c>
      <c r="E24" s="171">
        <v>21</v>
      </c>
      <c r="F24" s="172" t="s">
        <v>42</v>
      </c>
      <c r="G24" s="171">
        <v>1</v>
      </c>
      <c r="H24" s="11">
        <v>0</v>
      </c>
      <c r="I24" s="6">
        <f t="shared" si="1"/>
        <v>0</v>
      </c>
      <c r="J24" s="38">
        <v>36</v>
      </c>
      <c r="K24" s="10">
        <v>18</v>
      </c>
      <c r="L24" s="38">
        <v>0.5</v>
      </c>
      <c r="M24" s="11">
        <f t="shared" si="12"/>
        <v>52.777777777777779</v>
      </c>
      <c r="N24" s="2">
        <f t="shared" ref="N24:N45" si="13">ROUNDUP(M24,0)</f>
        <v>53</v>
      </c>
      <c r="O24" s="39">
        <v>23</v>
      </c>
      <c r="P24" s="39" t="s">
        <v>42</v>
      </c>
      <c r="Q24" s="39">
        <v>0.25</v>
      </c>
      <c r="R24" s="39">
        <v>0</v>
      </c>
      <c r="S24" s="6">
        <v>0</v>
      </c>
      <c r="T24" s="39">
        <v>20</v>
      </c>
      <c r="U24" s="39" t="s">
        <v>42</v>
      </c>
      <c r="V24" s="39">
        <v>0.25</v>
      </c>
      <c r="W24" s="11">
        <v>0</v>
      </c>
      <c r="X24" s="6">
        <f t="shared" ref="X24:X45" si="14">ROUNDUP(W24,0)</f>
        <v>0</v>
      </c>
      <c r="Y24" s="88">
        <v>23</v>
      </c>
      <c r="Z24" s="91" t="s">
        <v>42</v>
      </c>
      <c r="AA24" s="88">
        <v>0.5</v>
      </c>
      <c r="AB24" s="11">
        <v>0</v>
      </c>
      <c r="AC24" s="6">
        <f t="shared" si="9"/>
        <v>0</v>
      </c>
      <c r="AD24" s="10">
        <v>24</v>
      </c>
      <c r="AE24" s="91">
        <v>15</v>
      </c>
      <c r="AF24" s="10">
        <v>1</v>
      </c>
      <c r="AG24" s="11">
        <f>200*(AD24+1-AE24)*AF24/AD24</f>
        <v>83.333333333333329</v>
      </c>
      <c r="AH24" s="6">
        <f t="shared" si="11"/>
        <v>84</v>
      </c>
      <c r="AI24" s="35">
        <f>LARGE(CHOOSE({1,2,3,4,5}, N24,S24,X24,AC24,AH24),1)+LARGE(CHOOSE({1,2,3,4,5}, N24,S24,X24,AC24,AH24),2)+I24</f>
        <v>137</v>
      </c>
    </row>
    <row r="25" spans="1:35" ht="24.75" customHeight="1">
      <c r="A25" s="37">
        <v>22</v>
      </c>
      <c r="B25" s="9" t="s">
        <v>137</v>
      </c>
      <c r="C25" s="9" t="s">
        <v>138</v>
      </c>
      <c r="D25" s="46" t="s">
        <v>74</v>
      </c>
      <c r="E25" s="171">
        <v>21</v>
      </c>
      <c r="F25" s="172" t="s">
        <v>42</v>
      </c>
      <c r="G25" s="171">
        <v>1</v>
      </c>
      <c r="H25" s="11">
        <v>0</v>
      </c>
      <c r="I25" s="6">
        <f t="shared" si="1"/>
        <v>0</v>
      </c>
      <c r="J25" s="38">
        <v>36</v>
      </c>
      <c r="K25" s="10">
        <v>11</v>
      </c>
      <c r="L25" s="38">
        <v>0.5</v>
      </c>
      <c r="M25" s="11">
        <f t="shared" si="12"/>
        <v>72.222222222222229</v>
      </c>
      <c r="N25" s="2">
        <f t="shared" si="13"/>
        <v>73</v>
      </c>
      <c r="O25" s="39">
        <v>23</v>
      </c>
      <c r="P25" s="11">
        <v>23</v>
      </c>
      <c r="Q25" s="39">
        <v>0.25</v>
      </c>
      <c r="R25" s="11">
        <f>200*(O25+1-P25)*Q25/O25</f>
        <v>2.1739130434782608</v>
      </c>
      <c r="S25" s="6">
        <f>ROUNDUP(R25,0)</f>
        <v>3</v>
      </c>
      <c r="T25" s="39">
        <v>20</v>
      </c>
      <c r="U25" s="11">
        <v>9</v>
      </c>
      <c r="V25" s="39">
        <v>0.25</v>
      </c>
      <c r="W25" s="11">
        <f>200*(T25+1-U25)*V25/T25</f>
        <v>30</v>
      </c>
      <c r="X25" s="6">
        <f t="shared" si="14"/>
        <v>30</v>
      </c>
      <c r="Y25" s="88">
        <v>23</v>
      </c>
      <c r="Z25" s="91">
        <v>16</v>
      </c>
      <c r="AA25" s="88">
        <v>0.5</v>
      </c>
      <c r="AB25" s="11">
        <f>200*(Y25+1-Z25)*AA25/Y25</f>
        <v>34.782608695652172</v>
      </c>
      <c r="AC25" s="6">
        <f t="shared" si="9"/>
        <v>35</v>
      </c>
      <c r="AD25" s="10">
        <v>24</v>
      </c>
      <c r="AE25" s="91" t="s">
        <v>42</v>
      </c>
      <c r="AF25" s="10">
        <v>1</v>
      </c>
      <c r="AG25" s="11">
        <v>0</v>
      </c>
      <c r="AH25" s="6">
        <f t="shared" si="11"/>
        <v>0</v>
      </c>
      <c r="AI25" s="35">
        <f>LARGE(CHOOSE({1,2,3,4,5}, N25,S25,X25,AC25,AH25),1)+LARGE(CHOOSE({1,2,3,4,5}, N25,S25,X25,AC25,AH25),2)+I25</f>
        <v>108</v>
      </c>
    </row>
    <row r="26" spans="1:35" ht="24.75" customHeight="1">
      <c r="A26" s="37">
        <v>23</v>
      </c>
      <c r="B26" s="18" t="s">
        <v>264</v>
      </c>
      <c r="C26" s="18" t="s">
        <v>265</v>
      </c>
      <c r="D26" s="79" t="s">
        <v>74</v>
      </c>
      <c r="E26" s="171">
        <v>21</v>
      </c>
      <c r="F26" s="173">
        <v>18</v>
      </c>
      <c r="G26" s="171">
        <v>1</v>
      </c>
      <c r="H26" s="11">
        <f>200*(E26+1-F26)*G26/E26</f>
        <v>38.095238095238095</v>
      </c>
      <c r="I26" s="6">
        <f t="shared" si="1"/>
        <v>39</v>
      </c>
      <c r="J26" s="38">
        <v>36</v>
      </c>
      <c r="K26" s="39" t="s">
        <v>42</v>
      </c>
      <c r="L26" s="38">
        <v>0.5</v>
      </c>
      <c r="M26" s="11">
        <v>0</v>
      </c>
      <c r="N26" s="6">
        <f t="shared" si="13"/>
        <v>0</v>
      </c>
      <c r="O26" s="39">
        <v>23</v>
      </c>
      <c r="P26" s="39" t="s">
        <v>42</v>
      </c>
      <c r="Q26" s="39">
        <v>0.25</v>
      </c>
      <c r="R26" s="39">
        <v>0</v>
      </c>
      <c r="S26" s="6">
        <v>0</v>
      </c>
      <c r="T26" s="39">
        <v>20</v>
      </c>
      <c r="U26" s="39" t="s">
        <v>42</v>
      </c>
      <c r="V26" s="39">
        <v>0.25</v>
      </c>
      <c r="W26" s="11">
        <v>0</v>
      </c>
      <c r="X26" s="6">
        <f t="shared" si="14"/>
        <v>0</v>
      </c>
      <c r="Y26" s="10">
        <v>23</v>
      </c>
      <c r="Z26" s="91" t="s">
        <v>42</v>
      </c>
      <c r="AA26" s="88">
        <v>0.5</v>
      </c>
      <c r="AB26" s="11">
        <v>0</v>
      </c>
      <c r="AC26" s="6">
        <f t="shared" si="9"/>
        <v>0</v>
      </c>
      <c r="AD26" s="10">
        <v>24</v>
      </c>
      <c r="AE26" s="10">
        <v>17</v>
      </c>
      <c r="AF26" s="10">
        <v>1</v>
      </c>
      <c r="AG26" s="11">
        <f>200*(AD26+1-AE26)*AF26/AD26</f>
        <v>66.666666666666671</v>
      </c>
      <c r="AH26" s="6">
        <f t="shared" si="11"/>
        <v>67</v>
      </c>
      <c r="AI26" s="35">
        <f>LARGE(CHOOSE({1,2,3,4,5}, N26,S26,X26,AC26,AH26),1)+LARGE(CHOOSE({1,2,3,4,5}, N26,S26,X26,AC26,AH26),2)+I26</f>
        <v>106</v>
      </c>
    </row>
    <row r="27" spans="1:35" ht="24.75" customHeight="1">
      <c r="A27" s="37">
        <v>24</v>
      </c>
      <c r="B27" s="9" t="s">
        <v>331</v>
      </c>
      <c r="C27" s="9" t="s">
        <v>335</v>
      </c>
      <c r="D27" s="46" t="s">
        <v>332</v>
      </c>
      <c r="E27" s="171">
        <v>21</v>
      </c>
      <c r="F27" s="171">
        <v>11</v>
      </c>
      <c r="G27" s="171">
        <v>1</v>
      </c>
      <c r="H27" s="11">
        <f>200*(E27+1-F27)*G27/E27</f>
        <v>104.76190476190476</v>
      </c>
      <c r="I27" s="6">
        <f t="shared" si="1"/>
        <v>105</v>
      </c>
      <c r="J27" s="38">
        <v>36</v>
      </c>
      <c r="K27" s="39" t="s">
        <v>42</v>
      </c>
      <c r="L27" s="38">
        <v>0.5</v>
      </c>
      <c r="M27" s="11">
        <v>0</v>
      </c>
      <c r="N27" s="6">
        <f t="shared" si="13"/>
        <v>0</v>
      </c>
      <c r="O27" s="39">
        <v>23</v>
      </c>
      <c r="P27" s="39" t="s">
        <v>42</v>
      </c>
      <c r="Q27" s="39">
        <v>0.25</v>
      </c>
      <c r="R27" s="39">
        <v>0</v>
      </c>
      <c r="S27" s="6">
        <v>0</v>
      </c>
      <c r="T27" s="39">
        <v>20</v>
      </c>
      <c r="U27" s="39" t="s">
        <v>42</v>
      </c>
      <c r="V27" s="39">
        <v>0.25</v>
      </c>
      <c r="W27" s="11">
        <v>0</v>
      </c>
      <c r="X27" s="6">
        <f t="shared" si="14"/>
        <v>0</v>
      </c>
      <c r="Y27" s="10">
        <v>23</v>
      </c>
      <c r="Z27" s="91" t="s">
        <v>42</v>
      </c>
      <c r="AA27" s="88">
        <v>0.5</v>
      </c>
      <c r="AB27" s="11">
        <v>0</v>
      </c>
      <c r="AC27" s="6">
        <f t="shared" si="9"/>
        <v>0</v>
      </c>
      <c r="AD27" s="10">
        <v>24</v>
      </c>
      <c r="AE27" s="91" t="s">
        <v>42</v>
      </c>
      <c r="AF27" s="10">
        <v>1</v>
      </c>
      <c r="AG27" s="11">
        <v>0</v>
      </c>
      <c r="AH27" s="6">
        <f t="shared" si="11"/>
        <v>0</v>
      </c>
      <c r="AI27" s="35">
        <f>LARGE(CHOOSE({1,2,3,4,5}, N27,S27,X27,AC27,AH27),1)+LARGE(CHOOSE({1,2,3,4,5}, N27,S27,X27,AC27,AH27),2)+I27</f>
        <v>105</v>
      </c>
    </row>
    <row r="28" spans="1:35" ht="24.75" customHeight="1">
      <c r="A28" s="37">
        <v>25</v>
      </c>
      <c r="B28" s="18" t="s">
        <v>262</v>
      </c>
      <c r="C28" s="18" t="s">
        <v>263</v>
      </c>
      <c r="D28" s="79" t="s">
        <v>76</v>
      </c>
      <c r="E28" s="171">
        <v>21</v>
      </c>
      <c r="F28" s="173">
        <v>20</v>
      </c>
      <c r="G28" s="171">
        <v>1</v>
      </c>
      <c r="H28" s="11">
        <f>200*(E28+1-F28)*G28/E28</f>
        <v>19.047619047619047</v>
      </c>
      <c r="I28" s="6">
        <f t="shared" si="1"/>
        <v>20</v>
      </c>
      <c r="J28" s="38">
        <v>36</v>
      </c>
      <c r="K28" s="39" t="s">
        <v>42</v>
      </c>
      <c r="L28" s="38">
        <v>0.5</v>
      </c>
      <c r="M28" s="11">
        <v>0</v>
      </c>
      <c r="N28" s="6">
        <f t="shared" si="13"/>
        <v>0</v>
      </c>
      <c r="O28" s="39">
        <v>23</v>
      </c>
      <c r="P28" s="39" t="s">
        <v>42</v>
      </c>
      <c r="Q28" s="39">
        <v>0.25</v>
      </c>
      <c r="R28" s="39">
        <v>0</v>
      </c>
      <c r="S28" s="6">
        <v>0</v>
      </c>
      <c r="T28" s="39">
        <v>20</v>
      </c>
      <c r="U28" s="39" t="s">
        <v>42</v>
      </c>
      <c r="V28" s="39">
        <v>0.25</v>
      </c>
      <c r="W28" s="11">
        <v>0</v>
      </c>
      <c r="X28" s="6">
        <f t="shared" si="14"/>
        <v>0</v>
      </c>
      <c r="Y28" s="10">
        <v>23</v>
      </c>
      <c r="Z28" s="91" t="s">
        <v>42</v>
      </c>
      <c r="AA28" s="88">
        <v>0.5</v>
      </c>
      <c r="AB28" s="11">
        <v>0</v>
      </c>
      <c r="AC28" s="6">
        <f t="shared" si="9"/>
        <v>0</v>
      </c>
      <c r="AD28" s="10">
        <v>24</v>
      </c>
      <c r="AE28" s="10">
        <v>16</v>
      </c>
      <c r="AF28" s="10">
        <v>1</v>
      </c>
      <c r="AG28" s="11">
        <f>200*(AD28+1-AE28)*AF28/AD28</f>
        <v>75</v>
      </c>
      <c r="AH28" s="6">
        <f t="shared" si="11"/>
        <v>75</v>
      </c>
      <c r="AI28" s="35">
        <f>LARGE(CHOOSE({1,2,3,4,5}, N28,S28,X28,AC28,AH28),1)+LARGE(CHOOSE({1,2,3,4,5}, N28,S28,X28,AC28,AH28),2)+I28</f>
        <v>95</v>
      </c>
    </row>
    <row r="29" spans="1:35" ht="24.75" customHeight="1">
      <c r="A29" s="37">
        <v>26</v>
      </c>
      <c r="B29" s="9" t="s">
        <v>36</v>
      </c>
      <c r="C29" s="9" t="s">
        <v>67</v>
      </c>
      <c r="D29" s="46" t="s">
        <v>75</v>
      </c>
      <c r="E29" s="171">
        <v>21</v>
      </c>
      <c r="F29" s="172" t="s">
        <v>42</v>
      </c>
      <c r="G29" s="171">
        <v>1</v>
      </c>
      <c r="H29" s="11">
        <v>0</v>
      </c>
      <c r="I29" s="6">
        <f t="shared" si="1"/>
        <v>0</v>
      </c>
      <c r="J29" s="38">
        <v>36</v>
      </c>
      <c r="K29" s="39" t="s">
        <v>42</v>
      </c>
      <c r="L29" s="38">
        <v>0.5</v>
      </c>
      <c r="M29" s="11">
        <v>0</v>
      </c>
      <c r="N29" s="6">
        <f t="shared" si="13"/>
        <v>0</v>
      </c>
      <c r="O29" s="39">
        <v>23</v>
      </c>
      <c r="P29" s="39">
        <v>10</v>
      </c>
      <c r="Q29" s="39">
        <v>0.25</v>
      </c>
      <c r="R29" s="11">
        <f>200*(O29+1-P29)*Q29/O29</f>
        <v>30.434782608695652</v>
      </c>
      <c r="S29" s="6">
        <f>ROUNDUP(R29,0)</f>
        <v>31</v>
      </c>
      <c r="T29" s="39">
        <v>20</v>
      </c>
      <c r="U29" s="39">
        <v>12</v>
      </c>
      <c r="V29" s="39">
        <v>0.25</v>
      </c>
      <c r="W29" s="11">
        <f>200*(T29+1-U29)*V29/T29</f>
        <v>22.5</v>
      </c>
      <c r="X29" s="6">
        <f t="shared" si="14"/>
        <v>23</v>
      </c>
      <c r="Y29" s="10">
        <v>23</v>
      </c>
      <c r="Z29" s="91">
        <v>12</v>
      </c>
      <c r="AA29" s="88">
        <v>0.5</v>
      </c>
      <c r="AB29" s="11">
        <f>200*(Y29+1-Z29)*AA29/Y29</f>
        <v>52.173913043478258</v>
      </c>
      <c r="AC29" s="6">
        <f t="shared" si="9"/>
        <v>53</v>
      </c>
      <c r="AD29" s="10">
        <v>24</v>
      </c>
      <c r="AE29" s="91" t="s">
        <v>42</v>
      </c>
      <c r="AF29" s="10">
        <v>1</v>
      </c>
      <c r="AG29" s="11">
        <v>0</v>
      </c>
      <c r="AH29" s="6">
        <f t="shared" si="11"/>
        <v>0</v>
      </c>
      <c r="AI29" s="35">
        <f>LARGE(CHOOSE({1,2,3,4,5}, N29,S29,X29,AC29,AH29),1)+LARGE(CHOOSE({1,2,3,4,5}, N29,S29,X29,AC29,AH29),2)+I29</f>
        <v>84</v>
      </c>
    </row>
    <row r="30" spans="1:35" ht="24.75" customHeight="1">
      <c r="A30" s="37">
        <v>27</v>
      </c>
      <c r="B30" s="9" t="s">
        <v>33</v>
      </c>
      <c r="C30" s="9" t="s">
        <v>64</v>
      </c>
      <c r="D30" s="46" t="s">
        <v>76</v>
      </c>
      <c r="E30" s="171">
        <v>21</v>
      </c>
      <c r="F30" s="172" t="s">
        <v>42</v>
      </c>
      <c r="G30" s="171">
        <v>1</v>
      </c>
      <c r="H30" s="11">
        <v>0</v>
      </c>
      <c r="I30" s="6">
        <f t="shared" si="1"/>
        <v>0</v>
      </c>
      <c r="J30" s="38">
        <v>36</v>
      </c>
      <c r="K30" s="39" t="s">
        <v>42</v>
      </c>
      <c r="L30" s="38">
        <v>0.5</v>
      </c>
      <c r="M30" s="11">
        <v>0</v>
      </c>
      <c r="N30" s="6">
        <f t="shared" si="13"/>
        <v>0</v>
      </c>
      <c r="O30" s="39">
        <v>23</v>
      </c>
      <c r="P30" s="39" t="s">
        <v>42</v>
      </c>
      <c r="Q30" s="39">
        <v>0.25</v>
      </c>
      <c r="R30" s="39">
        <v>0</v>
      </c>
      <c r="S30" s="6">
        <v>0</v>
      </c>
      <c r="T30" s="39">
        <v>20</v>
      </c>
      <c r="U30" s="39" t="s">
        <v>42</v>
      </c>
      <c r="V30" s="39">
        <v>0.25</v>
      </c>
      <c r="W30" s="11">
        <v>0</v>
      </c>
      <c r="X30" s="6">
        <f t="shared" si="14"/>
        <v>0</v>
      </c>
      <c r="Y30" s="88">
        <v>23</v>
      </c>
      <c r="Z30" s="91">
        <v>11</v>
      </c>
      <c r="AA30" s="88">
        <v>0.5</v>
      </c>
      <c r="AB30" s="11">
        <f>200*(Y30+1-Z30)*AA30/Y30</f>
        <v>56.521739130434781</v>
      </c>
      <c r="AC30" s="6">
        <f t="shared" si="9"/>
        <v>57</v>
      </c>
      <c r="AD30" s="10">
        <v>24</v>
      </c>
      <c r="AE30" s="91" t="s">
        <v>42</v>
      </c>
      <c r="AF30" s="10">
        <v>1</v>
      </c>
      <c r="AG30" s="11">
        <v>0</v>
      </c>
      <c r="AH30" s="6">
        <f t="shared" si="11"/>
        <v>0</v>
      </c>
      <c r="AI30" s="35">
        <f>LARGE(CHOOSE({1,2,3,4,5}, N30,S30,X30,AC30,AH30),1)+LARGE(CHOOSE({1,2,3,4,5}, N30,S30,X30,AC30,AH30),2)+I30</f>
        <v>57</v>
      </c>
    </row>
    <row r="31" spans="1:35" ht="24.75" customHeight="1">
      <c r="A31" s="37">
        <v>28</v>
      </c>
      <c r="B31" s="18" t="s">
        <v>168</v>
      </c>
      <c r="C31" s="18" t="s">
        <v>211</v>
      </c>
      <c r="D31" s="79" t="s">
        <v>131</v>
      </c>
      <c r="E31" s="171">
        <v>21</v>
      </c>
      <c r="F31" s="172" t="s">
        <v>42</v>
      </c>
      <c r="G31" s="171">
        <v>1</v>
      </c>
      <c r="H31" s="11">
        <v>0</v>
      </c>
      <c r="I31" s="6">
        <f t="shared" si="1"/>
        <v>0</v>
      </c>
      <c r="J31" s="10">
        <v>36</v>
      </c>
      <c r="K31" s="10">
        <v>19</v>
      </c>
      <c r="L31" s="38">
        <v>0.5</v>
      </c>
      <c r="M31" s="11">
        <f>200*(J31+1-K31)*L31/J31</f>
        <v>50</v>
      </c>
      <c r="N31" s="2">
        <f t="shared" si="13"/>
        <v>50</v>
      </c>
      <c r="O31" s="39">
        <v>23</v>
      </c>
      <c r="P31" s="39" t="s">
        <v>42</v>
      </c>
      <c r="Q31" s="39">
        <v>0.25</v>
      </c>
      <c r="R31" s="39">
        <v>0</v>
      </c>
      <c r="S31" s="6">
        <v>0</v>
      </c>
      <c r="T31" s="39">
        <v>20</v>
      </c>
      <c r="U31" s="39" t="s">
        <v>42</v>
      </c>
      <c r="V31" s="39">
        <v>0.25</v>
      </c>
      <c r="W31" s="11">
        <v>0</v>
      </c>
      <c r="X31" s="6">
        <f t="shared" si="14"/>
        <v>0</v>
      </c>
      <c r="Y31" s="10">
        <v>23</v>
      </c>
      <c r="Z31" s="91" t="s">
        <v>42</v>
      </c>
      <c r="AA31" s="88">
        <v>0.5</v>
      </c>
      <c r="AB31" s="11">
        <v>0</v>
      </c>
      <c r="AC31" s="6">
        <f t="shared" si="9"/>
        <v>0</v>
      </c>
      <c r="AD31" s="10">
        <v>24</v>
      </c>
      <c r="AE31" s="91" t="s">
        <v>42</v>
      </c>
      <c r="AF31" s="10">
        <v>1</v>
      </c>
      <c r="AG31" s="11">
        <v>0</v>
      </c>
      <c r="AH31" s="6">
        <f t="shared" si="11"/>
        <v>0</v>
      </c>
      <c r="AI31" s="35">
        <f>LARGE(CHOOSE({1,2,3,4,5}, N31,S31,X31,AC31,AH31),1)+LARGE(CHOOSE({1,2,3,4,5}, N31,S31,X31,AC31,AH31),2)+I31</f>
        <v>50</v>
      </c>
    </row>
    <row r="32" spans="1:35" ht="24.75" customHeight="1">
      <c r="A32" s="37">
        <v>29</v>
      </c>
      <c r="B32" s="18" t="s">
        <v>266</v>
      </c>
      <c r="C32" s="18" t="s">
        <v>267</v>
      </c>
      <c r="D32" s="79" t="s">
        <v>79</v>
      </c>
      <c r="E32" s="171">
        <v>21</v>
      </c>
      <c r="F32" s="172" t="s">
        <v>42</v>
      </c>
      <c r="G32" s="171">
        <v>1</v>
      </c>
      <c r="H32" s="11">
        <v>0</v>
      </c>
      <c r="I32" s="6">
        <f t="shared" si="1"/>
        <v>0</v>
      </c>
      <c r="J32" s="38">
        <v>36</v>
      </c>
      <c r="K32" s="39" t="s">
        <v>42</v>
      </c>
      <c r="L32" s="38">
        <v>0.5</v>
      </c>
      <c r="M32" s="11">
        <v>0</v>
      </c>
      <c r="N32" s="6">
        <f t="shared" si="13"/>
        <v>0</v>
      </c>
      <c r="O32" s="39">
        <v>23</v>
      </c>
      <c r="P32" s="39" t="s">
        <v>42</v>
      </c>
      <c r="Q32" s="39">
        <v>0.25</v>
      </c>
      <c r="R32" s="39">
        <v>0</v>
      </c>
      <c r="S32" s="6">
        <v>0</v>
      </c>
      <c r="T32" s="39">
        <v>20</v>
      </c>
      <c r="U32" s="39" t="s">
        <v>42</v>
      </c>
      <c r="V32" s="39">
        <v>0.25</v>
      </c>
      <c r="W32" s="11">
        <v>0</v>
      </c>
      <c r="X32" s="6">
        <f t="shared" si="14"/>
        <v>0</v>
      </c>
      <c r="Y32" s="10">
        <v>23</v>
      </c>
      <c r="Z32" s="91" t="s">
        <v>42</v>
      </c>
      <c r="AA32" s="88">
        <v>0.5</v>
      </c>
      <c r="AB32" s="11">
        <v>0</v>
      </c>
      <c r="AC32" s="6">
        <f t="shared" si="9"/>
        <v>0</v>
      </c>
      <c r="AD32" s="10">
        <v>24</v>
      </c>
      <c r="AE32" s="10">
        <v>19</v>
      </c>
      <c r="AF32" s="10">
        <v>1</v>
      </c>
      <c r="AG32" s="11">
        <f>200*(AD32+1-AE32)*AF32/AD32</f>
        <v>50</v>
      </c>
      <c r="AH32" s="6">
        <f t="shared" si="11"/>
        <v>50</v>
      </c>
      <c r="AI32" s="35">
        <f>LARGE(CHOOSE({1,2,3,4,5}, N32,S32,X32,AC32,AH32),1)+LARGE(CHOOSE({1,2,3,4,5}, N32,S32,X32,AC32,AH32),2)+I32</f>
        <v>50</v>
      </c>
    </row>
    <row r="33" spans="1:35" ht="24.75" customHeight="1">
      <c r="A33" s="37">
        <v>30</v>
      </c>
      <c r="B33" s="9" t="s">
        <v>142</v>
      </c>
      <c r="C33" s="9" t="s">
        <v>63</v>
      </c>
      <c r="D33" s="46" t="s">
        <v>143</v>
      </c>
      <c r="E33" s="171">
        <v>21</v>
      </c>
      <c r="F33" s="172" t="s">
        <v>42</v>
      </c>
      <c r="G33" s="171">
        <v>1</v>
      </c>
      <c r="H33" s="11">
        <v>0</v>
      </c>
      <c r="I33" s="6">
        <f t="shared" si="1"/>
        <v>0</v>
      </c>
      <c r="J33" s="38">
        <v>36</v>
      </c>
      <c r="K33" s="10">
        <v>22</v>
      </c>
      <c r="L33" s="38">
        <v>0.5</v>
      </c>
      <c r="M33" s="11">
        <f>200*(J33+1-K33)*L33/J33</f>
        <v>41.666666666666664</v>
      </c>
      <c r="N33" s="2">
        <f t="shared" si="13"/>
        <v>42</v>
      </c>
      <c r="O33" s="39">
        <v>23</v>
      </c>
      <c r="P33" s="11">
        <v>21</v>
      </c>
      <c r="Q33" s="39">
        <v>0.25</v>
      </c>
      <c r="R33" s="11">
        <f>200*(O33+1-P33)*Q33/O33</f>
        <v>6.5217391304347823</v>
      </c>
      <c r="S33" s="6">
        <f>ROUNDUP(R33,0)</f>
        <v>7</v>
      </c>
      <c r="T33" s="39">
        <v>20</v>
      </c>
      <c r="U33" s="39" t="s">
        <v>42</v>
      </c>
      <c r="V33" s="39">
        <v>0.25</v>
      </c>
      <c r="W33" s="11">
        <v>0</v>
      </c>
      <c r="X33" s="6">
        <f t="shared" si="14"/>
        <v>0</v>
      </c>
      <c r="Y33" s="88">
        <v>23</v>
      </c>
      <c r="Z33" s="91" t="s">
        <v>42</v>
      </c>
      <c r="AA33" s="88">
        <v>0.5</v>
      </c>
      <c r="AB33" s="11">
        <v>0</v>
      </c>
      <c r="AC33" s="6">
        <f t="shared" si="9"/>
        <v>0</v>
      </c>
      <c r="AD33" s="10">
        <v>24</v>
      </c>
      <c r="AE33" s="91" t="s">
        <v>42</v>
      </c>
      <c r="AF33" s="10">
        <v>1</v>
      </c>
      <c r="AG33" s="11">
        <v>0</v>
      </c>
      <c r="AH33" s="6">
        <f t="shared" si="11"/>
        <v>0</v>
      </c>
      <c r="AI33" s="35">
        <f>LARGE(CHOOSE({1,2,3,4,5}, N33,S33,X33,AC33,AH33),1)+LARGE(CHOOSE({1,2,3,4,5}, N33,S33,X33,AC33,AH33),2)+I33</f>
        <v>49</v>
      </c>
    </row>
    <row r="34" spans="1:35" ht="24.75" customHeight="1">
      <c r="A34" s="37">
        <v>31</v>
      </c>
      <c r="B34" s="18" t="s">
        <v>202</v>
      </c>
      <c r="C34" s="18" t="s">
        <v>212</v>
      </c>
      <c r="D34" s="79" t="s">
        <v>131</v>
      </c>
      <c r="E34" s="171">
        <v>21</v>
      </c>
      <c r="F34" s="172" t="s">
        <v>42</v>
      </c>
      <c r="G34" s="171">
        <v>1</v>
      </c>
      <c r="H34" s="11">
        <v>0</v>
      </c>
      <c r="I34" s="6">
        <f t="shared" si="1"/>
        <v>0</v>
      </c>
      <c r="J34" s="10">
        <v>36</v>
      </c>
      <c r="K34" s="10">
        <v>21</v>
      </c>
      <c r="L34" s="38">
        <v>0.5</v>
      </c>
      <c r="M34" s="11">
        <f>200*(J34+1-K34)*L34/J34</f>
        <v>44.444444444444443</v>
      </c>
      <c r="N34" s="2">
        <f t="shared" si="13"/>
        <v>45</v>
      </c>
      <c r="O34" s="39">
        <v>23</v>
      </c>
      <c r="P34" s="39" t="s">
        <v>42</v>
      </c>
      <c r="Q34" s="39">
        <v>0.25</v>
      </c>
      <c r="R34" s="39">
        <v>0</v>
      </c>
      <c r="S34" s="6">
        <v>0</v>
      </c>
      <c r="T34" s="39">
        <v>20</v>
      </c>
      <c r="U34" s="39" t="s">
        <v>42</v>
      </c>
      <c r="V34" s="39">
        <v>0.25</v>
      </c>
      <c r="W34" s="11">
        <v>0</v>
      </c>
      <c r="X34" s="6">
        <f t="shared" si="14"/>
        <v>0</v>
      </c>
      <c r="Y34" s="10">
        <v>23</v>
      </c>
      <c r="Z34" s="91" t="s">
        <v>42</v>
      </c>
      <c r="AA34" s="88">
        <v>0.5</v>
      </c>
      <c r="AB34" s="11">
        <v>0</v>
      </c>
      <c r="AC34" s="6">
        <f t="shared" si="9"/>
        <v>0</v>
      </c>
      <c r="AD34" s="10">
        <v>24</v>
      </c>
      <c r="AE34" s="91" t="s">
        <v>42</v>
      </c>
      <c r="AF34" s="10">
        <v>1</v>
      </c>
      <c r="AG34" s="11">
        <v>0</v>
      </c>
      <c r="AH34" s="6">
        <f t="shared" si="11"/>
        <v>0</v>
      </c>
      <c r="AI34" s="35">
        <f>LARGE(CHOOSE({1,2,3,4,5}, N34,S34,X34,AC34,AH34),1)+LARGE(CHOOSE({1,2,3,4,5}, N34,S34,X34,AC34,AH34),2)+I34</f>
        <v>45</v>
      </c>
    </row>
    <row r="35" spans="1:35" ht="24.75" customHeight="1">
      <c r="A35" s="37">
        <v>32</v>
      </c>
      <c r="B35" s="18" t="s">
        <v>268</v>
      </c>
      <c r="C35" s="18" t="s">
        <v>269</v>
      </c>
      <c r="D35" s="79" t="s">
        <v>79</v>
      </c>
      <c r="E35" s="171">
        <v>21</v>
      </c>
      <c r="F35" s="172" t="s">
        <v>42</v>
      </c>
      <c r="G35" s="171">
        <v>1</v>
      </c>
      <c r="H35" s="11">
        <v>0</v>
      </c>
      <c r="I35" s="6">
        <f t="shared" si="1"/>
        <v>0</v>
      </c>
      <c r="J35" s="38">
        <v>36</v>
      </c>
      <c r="K35" s="39" t="s">
        <v>42</v>
      </c>
      <c r="L35" s="38">
        <v>0.5</v>
      </c>
      <c r="M35" s="11">
        <v>0</v>
      </c>
      <c r="N35" s="6">
        <f t="shared" si="13"/>
        <v>0</v>
      </c>
      <c r="O35" s="39">
        <v>23</v>
      </c>
      <c r="P35" s="39" t="s">
        <v>42</v>
      </c>
      <c r="Q35" s="39">
        <v>0.25</v>
      </c>
      <c r="R35" s="39">
        <v>0</v>
      </c>
      <c r="S35" s="6">
        <v>0</v>
      </c>
      <c r="T35" s="39">
        <v>20</v>
      </c>
      <c r="U35" s="39" t="s">
        <v>42</v>
      </c>
      <c r="V35" s="39">
        <v>0.25</v>
      </c>
      <c r="W35" s="11">
        <v>0</v>
      </c>
      <c r="X35" s="6">
        <f t="shared" si="14"/>
        <v>0</v>
      </c>
      <c r="Y35" s="10">
        <v>23</v>
      </c>
      <c r="Z35" s="91" t="s">
        <v>42</v>
      </c>
      <c r="AA35" s="88">
        <v>0.5</v>
      </c>
      <c r="AB35" s="11">
        <v>0</v>
      </c>
      <c r="AC35" s="6">
        <f t="shared" si="9"/>
        <v>0</v>
      </c>
      <c r="AD35" s="10">
        <v>24</v>
      </c>
      <c r="AE35" s="10">
        <v>20</v>
      </c>
      <c r="AF35" s="10">
        <v>1</v>
      </c>
      <c r="AG35" s="11">
        <f>200*(AD35+1-AE35)*AF35/AD35</f>
        <v>41.666666666666664</v>
      </c>
      <c r="AH35" s="6">
        <f t="shared" si="11"/>
        <v>42</v>
      </c>
      <c r="AI35" s="35">
        <f>LARGE(CHOOSE({1,2,3,4,5}, N35,S35,X35,AC35,AH35),1)+LARGE(CHOOSE({1,2,3,4,5}, N35,S35,X35,AC35,AH35),2)+I35</f>
        <v>42</v>
      </c>
    </row>
    <row r="36" spans="1:35" ht="24.75" customHeight="1">
      <c r="A36" s="37">
        <v>33</v>
      </c>
      <c r="B36" s="9" t="s">
        <v>29</v>
      </c>
      <c r="C36" s="9" t="s">
        <v>61</v>
      </c>
      <c r="D36" s="46" t="s">
        <v>76</v>
      </c>
      <c r="E36" s="171">
        <v>21</v>
      </c>
      <c r="F36" s="172" t="s">
        <v>42</v>
      </c>
      <c r="G36" s="171">
        <v>1</v>
      </c>
      <c r="H36" s="11">
        <v>0</v>
      </c>
      <c r="I36" s="6">
        <f t="shared" ref="I36:I59" si="15">ROUNDUP(H36,0)</f>
        <v>0</v>
      </c>
      <c r="J36" s="38">
        <v>36</v>
      </c>
      <c r="K36" s="39" t="s">
        <v>42</v>
      </c>
      <c r="L36" s="38">
        <v>0.5</v>
      </c>
      <c r="M36" s="11">
        <v>0</v>
      </c>
      <c r="N36" s="6">
        <f t="shared" si="13"/>
        <v>0</v>
      </c>
      <c r="O36" s="39">
        <v>23</v>
      </c>
      <c r="P36" s="39" t="s">
        <v>42</v>
      </c>
      <c r="Q36" s="39">
        <v>0.25</v>
      </c>
      <c r="R36" s="39">
        <v>0</v>
      </c>
      <c r="S36" s="6">
        <v>0</v>
      </c>
      <c r="T36" s="39">
        <v>20</v>
      </c>
      <c r="U36" s="39" t="s">
        <v>42</v>
      </c>
      <c r="V36" s="39">
        <v>0.25</v>
      </c>
      <c r="W36" s="11">
        <v>0</v>
      </c>
      <c r="X36" s="6">
        <f t="shared" si="14"/>
        <v>0</v>
      </c>
      <c r="Y36" s="88">
        <v>23</v>
      </c>
      <c r="Z36" s="91">
        <v>15</v>
      </c>
      <c r="AA36" s="88">
        <v>0.5</v>
      </c>
      <c r="AB36" s="11">
        <f>200*(Y36+1-Z36)*AA36/Y36</f>
        <v>39.130434782608695</v>
      </c>
      <c r="AC36" s="6">
        <f t="shared" ref="AC36:AC59" si="16">ROUNDUP(AB36,0)</f>
        <v>40</v>
      </c>
      <c r="AD36" s="10">
        <v>24</v>
      </c>
      <c r="AE36" s="91" t="s">
        <v>42</v>
      </c>
      <c r="AF36" s="10">
        <v>1</v>
      </c>
      <c r="AG36" s="11">
        <v>0</v>
      </c>
      <c r="AH36" s="6">
        <f t="shared" ref="AH36:AH59" si="17">ROUNDUP(AG36,0)</f>
        <v>0</v>
      </c>
      <c r="AI36" s="35">
        <f>LARGE(CHOOSE({1,2,3,4,5}, N36,S36,X36,AC36,AH36),1)+LARGE(CHOOSE({1,2,3,4,5}, N36,S36,X36,AC36,AH36),2)+I36</f>
        <v>40</v>
      </c>
    </row>
    <row r="37" spans="1:35" ht="24.75" customHeight="1">
      <c r="A37" s="37">
        <v>34</v>
      </c>
      <c r="B37" s="18" t="s">
        <v>203</v>
      </c>
      <c r="C37" s="18" t="s">
        <v>213</v>
      </c>
      <c r="D37" s="79" t="s">
        <v>79</v>
      </c>
      <c r="E37" s="171">
        <v>21</v>
      </c>
      <c r="F37" s="172" t="s">
        <v>42</v>
      </c>
      <c r="G37" s="171">
        <v>1</v>
      </c>
      <c r="H37" s="11">
        <v>0</v>
      </c>
      <c r="I37" s="6">
        <f t="shared" si="15"/>
        <v>0</v>
      </c>
      <c r="J37" s="10">
        <v>36</v>
      </c>
      <c r="K37" s="10">
        <v>23</v>
      </c>
      <c r="L37" s="38">
        <v>0.5</v>
      </c>
      <c r="M37" s="11">
        <f>200*(J37+1-K37)*L37/J37</f>
        <v>38.888888888888886</v>
      </c>
      <c r="N37" s="2">
        <f t="shared" si="13"/>
        <v>39</v>
      </c>
      <c r="O37" s="39">
        <v>23</v>
      </c>
      <c r="P37" s="39" t="s">
        <v>42</v>
      </c>
      <c r="Q37" s="39">
        <v>0.25</v>
      </c>
      <c r="R37" s="39">
        <v>0</v>
      </c>
      <c r="S37" s="6">
        <v>0</v>
      </c>
      <c r="T37" s="39">
        <v>20</v>
      </c>
      <c r="U37" s="39" t="s">
        <v>42</v>
      </c>
      <c r="V37" s="39">
        <v>0.25</v>
      </c>
      <c r="W37" s="11">
        <v>0</v>
      </c>
      <c r="X37" s="6">
        <f t="shared" si="14"/>
        <v>0</v>
      </c>
      <c r="Y37" s="10">
        <v>23</v>
      </c>
      <c r="Z37" s="91" t="s">
        <v>42</v>
      </c>
      <c r="AA37" s="88">
        <v>0.5</v>
      </c>
      <c r="AB37" s="11">
        <v>0</v>
      </c>
      <c r="AC37" s="6">
        <f t="shared" si="16"/>
        <v>0</v>
      </c>
      <c r="AD37" s="10">
        <v>24</v>
      </c>
      <c r="AE37" s="91" t="s">
        <v>42</v>
      </c>
      <c r="AF37" s="10">
        <v>1</v>
      </c>
      <c r="AG37" s="11">
        <v>0</v>
      </c>
      <c r="AH37" s="6">
        <f t="shared" si="17"/>
        <v>0</v>
      </c>
      <c r="AI37" s="35">
        <f>LARGE(CHOOSE({1,2,3,4,5}, N37,S37,X37,AC37,AH37),1)+LARGE(CHOOSE({1,2,3,4,5}, N37,S37,X37,AC37,AH37),2)+I37</f>
        <v>39</v>
      </c>
    </row>
    <row r="38" spans="1:35" ht="24.75" customHeight="1">
      <c r="A38" s="37">
        <v>35</v>
      </c>
      <c r="B38" s="18" t="s">
        <v>204</v>
      </c>
      <c r="C38" s="18" t="s">
        <v>214</v>
      </c>
      <c r="D38" s="79" t="s">
        <v>141</v>
      </c>
      <c r="E38" s="171">
        <v>21</v>
      </c>
      <c r="F38" s="172" t="s">
        <v>42</v>
      </c>
      <c r="G38" s="171">
        <v>1</v>
      </c>
      <c r="H38" s="11">
        <v>0</v>
      </c>
      <c r="I38" s="6">
        <f t="shared" si="15"/>
        <v>0</v>
      </c>
      <c r="J38" s="10">
        <v>36</v>
      </c>
      <c r="K38" s="10">
        <v>24</v>
      </c>
      <c r="L38" s="38">
        <v>0.5</v>
      </c>
      <c r="M38" s="11">
        <f>200*(J38+1-K38)*L38/J38</f>
        <v>36.111111111111114</v>
      </c>
      <c r="N38" s="2">
        <f t="shared" si="13"/>
        <v>37</v>
      </c>
      <c r="O38" s="39">
        <v>23</v>
      </c>
      <c r="P38" s="39" t="s">
        <v>42</v>
      </c>
      <c r="Q38" s="39">
        <v>0.25</v>
      </c>
      <c r="R38" s="39">
        <v>0</v>
      </c>
      <c r="S38" s="6">
        <v>0</v>
      </c>
      <c r="T38" s="39">
        <v>20</v>
      </c>
      <c r="U38" s="39" t="s">
        <v>42</v>
      </c>
      <c r="V38" s="39">
        <v>0.25</v>
      </c>
      <c r="W38" s="11">
        <v>0</v>
      </c>
      <c r="X38" s="6">
        <f t="shared" si="14"/>
        <v>0</v>
      </c>
      <c r="Y38" s="10">
        <v>23</v>
      </c>
      <c r="Z38" s="91" t="s">
        <v>42</v>
      </c>
      <c r="AA38" s="88">
        <v>0.5</v>
      </c>
      <c r="AB38" s="11">
        <v>0</v>
      </c>
      <c r="AC38" s="6">
        <f t="shared" si="16"/>
        <v>0</v>
      </c>
      <c r="AD38" s="10">
        <v>24</v>
      </c>
      <c r="AE38" s="91" t="s">
        <v>42</v>
      </c>
      <c r="AF38" s="10">
        <v>1</v>
      </c>
      <c r="AG38" s="11">
        <v>0</v>
      </c>
      <c r="AH38" s="6">
        <f t="shared" si="17"/>
        <v>0</v>
      </c>
      <c r="AI38" s="35">
        <f>LARGE(CHOOSE({1,2,3,4,5}, N38,S38,X38,AC38,AH38),1)+LARGE(CHOOSE({1,2,3,4,5}, N38,S38,X38,AC38,AH38),2)+I38</f>
        <v>37</v>
      </c>
    </row>
    <row r="39" spans="1:35" ht="24.75" customHeight="1">
      <c r="A39" s="37">
        <v>36</v>
      </c>
      <c r="B39" s="9" t="s">
        <v>94</v>
      </c>
      <c r="C39" s="9" t="s">
        <v>116</v>
      </c>
      <c r="D39" s="46" t="s">
        <v>75</v>
      </c>
      <c r="E39" s="171">
        <v>21</v>
      </c>
      <c r="F39" s="172" t="s">
        <v>42</v>
      </c>
      <c r="G39" s="171">
        <v>1</v>
      </c>
      <c r="H39" s="11">
        <v>0</v>
      </c>
      <c r="I39" s="6">
        <f t="shared" si="15"/>
        <v>0</v>
      </c>
      <c r="J39" s="38">
        <v>36</v>
      </c>
      <c r="K39" s="39" t="s">
        <v>42</v>
      </c>
      <c r="L39" s="38">
        <v>0.5</v>
      </c>
      <c r="M39" s="11">
        <v>0</v>
      </c>
      <c r="N39" s="6">
        <f t="shared" si="13"/>
        <v>0</v>
      </c>
      <c r="O39" s="39">
        <v>23</v>
      </c>
      <c r="P39" s="39">
        <v>13</v>
      </c>
      <c r="Q39" s="39">
        <v>0.25</v>
      </c>
      <c r="R39" s="11">
        <f>200*(O39+1-P39)*Q39/O39</f>
        <v>23.913043478260871</v>
      </c>
      <c r="S39" s="6">
        <f>ROUNDUP(R39,0)</f>
        <v>24</v>
      </c>
      <c r="T39" s="39">
        <v>20</v>
      </c>
      <c r="U39" s="11">
        <v>17</v>
      </c>
      <c r="V39" s="39">
        <v>0.25</v>
      </c>
      <c r="W39" s="11">
        <f>200*(T39+1-U39)*V39/T39</f>
        <v>10</v>
      </c>
      <c r="X39" s="6">
        <f t="shared" si="14"/>
        <v>10</v>
      </c>
      <c r="Y39" s="88">
        <v>23</v>
      </c>
      <c r="Z39" s="91" t="s">
        <v>42</v>
      </c>
      <c r="AA39" s="88">
        <v>0.5</v>
      </c>
      <c r="AB39" s="11">
        <v>0</v>
      </c>
      <c r="AC39" s="6">
        <f t="shared" si="16"/>
        <v>0</v>
      </c>
      <c r="AD39" s="10">
        <v>24</v>
      </c>
      <c r="AE39" s="91" t="s">
        <v>42</v>
      </c>
      <c r="AF39" s="10">
        <v>1</v>
      </c>
      <c r="AG39" s="11">
        <v>0</v>
      </c>
      <c r="AH39" s="6">
        <f t="shared" si="17"/>
        <v>0</v>
      </c>
      <c r="AI39" s="35">
        <f>LARGE(CHOOSE({1,2,3,4,5}, N39,S39,X39,AC39,AH39),1)+LARGE(CHOOSE({1,2,3,4,5}, N39,S39,X39,AC39,AH39),2)+I39</f>
        <v>34</v>
      </c>
    </row>
    <row r="40" spans="1:35" ht="24.75" customHeight="1">
      <c r="A40" s="37">
        <v>37</v>
      </c>
      <c r="B40" s="18" t="s">
        <v>270</v>
      </c>
      <c r="C40" s="18" t="s">
        <v>271</v>
      </c>
      <c r="D40" s="79" t="s">
        <v>272</v>
      </c>
      <c r="E40" s="171">
        <v>21</v>
      </c>
      <c r="F40" s="172" t="s">
        <v>42</v>
      </c>
      <c r="G40" s="171">
        <v>1</v>
      </c>
      <c r="H40" s="11">
        <v>0</v>
      </c>
      <c r="I40" s="6">
        <f t="shared" si="15"/>
        <v>0</v>
      </c>
      <c r="J40" s="38">
        <v>36</v>
      </c>
      <c r="K40" s="39" t="s">
        <v>42</v>
      </c>
      <c r="L40" s="38">
        <v>0.5</v>
      </c>
      <c r="M40" s="11">
        <v>0</v>
      </c>
      <c r="N40" s="6">
        <f t="shared" si="13"/>
        <v>0</v>
      </c>
      <c r="O40" s="39">
        <v>23</v>
      </c>
      <c r="P40" s="39" t="s">
        <v>42</v>
      </c>
      <c r="Q40" s="39">
        <v>0.25</v>
      </c>
      <c r="R40" s="39">
        <v>0</v>
      </c>
      <c r="S40" s="6">
        <v>0</v>
      </c>
      <c r="T40" s="39">
        <v>20</v>
      </c>
      <c r="U40" s="39" t="s">
        <v>42</v>
      </c>
      <c r="V40" s="39">
        <v>0.25</v>
      </c>
      <c r="W40" s="11">
        <v>0</v>
      </c>
      <c r="X40" s="6">
        <f t="shared" si="14"/>
        <v>0</v>
      </c>
      <c r="Y40" s="10">
        <v>23</v>
      </c>
      <c r="Z40" s="91" t="s">
        <v>42</v>
      </c>
      <c r="AA40" s="88">
        <v>0.5</v>
      </c>
      <c r="AB40" s="11">
        <v>0</v>
      </c>
      <c r="AC40" s="6">
        <f t="shared" si="16"/>
        <v>0</v>
      </c>
      <c r="AD40" s="10">
        <v>24</v>
      </c>
      <c r="AE40" s="10">
        <v>21</v>
      </c>
      <c r="AF40" s="10">
        <v>1</v>
      </c>
      <c r="AG40" s="11">
        <f>200*(AD40+1-AE40)*AF40/AD40</f>
        <v>33.333333333333336</v>
      </c>
      <c r="AH40" s="6">
        <f t="shared" si="17"/>
        <v>34</v>
      </c>
      <c r="AI40" s="35">
        <f>LARGE(CHOOSE({1,2,3,4,5}, N40,S40,X40,AC40,AH40),1)+LARGE(CHOOSE({1,2,3,4,5}, N40,S40,X40,AC40,AH40),2)+I40</f>
        <v>34</v>
      </c>
    </row>
    <row r="41" spans="1:35" ht="24.75" customHeight="1">
      <c r="A41" s="37">
        <v>38</v>
      </c>
      <c r="B41" s="18" t="s">
        <v>205</v>
      </c>
      <c r="C41" s="18" t="s">
        <v>215</v>
      </c>
      <c r="D41" s="79" t="s">
        <v>79</v>
      </c>
      <c r="E41" s="171">
        <v>21</v>
      </c>
      <c r="F41" s="172" t="s">
        <v>42</v>
      </c>
      <c r="G41" s="171">
        <v>1</v>
      </c>
      <c r="H41" s="11">
        <v>0</v>
      </c>
      <c r="I41" s="6">
        <f t="shared" si="15"/>
        <v>0</v>
      </c>
      <c r="J41" s="10">
        <v>36</v>
      </c>
      <c r="K41" s="10">
        <v>26</v>
      </c>
      <c r="L41" s="38">
        <v>0.5</v>
      </c>
      <c r="M41" s="11">
        <f>200*(J41+1-K41)*L41/J41</f>
        <v>30.555555555555557</v>
      </c>
      <c r="N41" s="2">
        <f t="shared" si="13"/>
        <v>31</v>
      </c>
      <c r="O41" s="39">
        <v>23</v>
      </c>
      <c r="P41" s="39" t="s">
        <v>42</v>
      </c>
      <c r="Q41" s="39">
        <v>0.25</v>
      </c>
      <c r="R41" s="39">
        <v>0</v>
      </c>
      <c r="S41" s="6">
        <v>0</v>
      </c>
      <c r="T41" s="39">
        <v>20</v>
      </c>
      <c r="U41" s="39" t="s">
        <v>42</v>
      </c>
      <c r="V41" s="39">
        <v>0.25</v>
      </c>
      <c r="W41" s="11">
        <v>0</v>
      </c>
      <c r="X41" s="6">
        <f t="shared" si="14"/>
        <v>0</v>
      </c>
      <c r="Y41" s="10">
        <v>23</v>
      </c>
      <c r="Z41" s="91" t="s">
        <v>42</v>
      </c>
      <c r="AA41" s="88">
        <v>0.5</v>
      </c>
      <c r="AB41" s="11">
        <v>0</v>
      </c>
      <c r="AC41" s="6">
        <f t="shared" si="16"/>
        <v>0</v>
      </c>
      <c r="AD41" s="10">
        <v>24</v>
      </c>
      <c r="AE41" s="91" t="s">
        <v>42</v>
      </c>
      <c r="AF41" s="10">
        <v>1</v>
      </c>
      <c r="AG41" s="11">
        <v>0</v>
      </c>
      <c r="AH41" s="6">
        <f t="shared" si="17"/>
        <v>0</v>
      </c>
      <c r="AI41" s="35">
        <f>LARGE(CHOOSE({1,2,3,4,5}, N41,S41,X41,AC41,AH41),1)+LARGE(CHOOSE({1,2,3,4,5}, N41,S41,X41,AC41,AH41),2)+I41</f>
        <v>31</v>
      </c>
    </row>
    <row r="42" spans="1:35" ht="24.75" customHeight="1">
      <c r="A42" s="37">
        <v>39</v>
      </c>
      <c r="B42" s="18" t="s">
        <v>333</v>
      </c>
      <c r="C42" s="18" t="s">
        <v>334</v>
      </c>
      <c r="D42" s="79" t="s">
        <v>77</v>
      </c>
      <c r="E42" s="173">
        <v>21</v>
      </c>
      <c r="F42" s="173">
        <v>19</v>
      </c>
      <c r="G42" s="173">
        <v>1</v>
      </c>
      <c r="H42" s="11">
        <f>200*(E42+1-F42)*G42/E42</f>
        <v>28.571428571428573</v>
      </c>
      <c r="I42" s="6">
        <f t="shared" si="15"/>
        <v>29</v>
      </c>
      <c r="J42" s="38">
        <v>36</v>
      </c>
      <c r="K42" s="39" t="s">
        <v>42</v>
      </c>
      <c r="L42" s="38">
        <v>0.5</v>
      </c>
      <c r="M42" s="11">
        <v>0</v>
      </c>
      <c r="N42" s="6">
        <f t="shared" si="13"/>
        <v>0</v>
      </c>
      <c r="O42" s="39">
        <v>23</v>
      </c>
      <c r="P42" s="39" t="s">
        <v>42</v>
      </c>
      <c r="Q42" s="39">
        <v>0.25</v>
      </c>
      <c r="R42" s="39">
        <v>0</v>
      </c>
      <c r="S42" s="6">
        <v>0</v>
      </c>
      <c r="T42" s="39">
        <v>20</v>
      </c>
      <c r="U42" s="39" t="s">
        <v>42</v>
      </c>
      <c r="V42" s="39">
        <v>0.25</v>
      </c>
      <c r="W42" s="11">
        <v>0</v>
      </c>
      <c r="X42" s="6">
        <f t="shared" si="14"/>
        <v>0</v>
      </c>
      <c r="Y42" s="10">
        <v>23</v>
      </c>
      <c r="Z42" s="91" t="s">
        <v>42</v>
      </c>
      <c r="AA42" s="88">
        <v>0.5</v>
      </c>
      <c r="AB42" s="11">
        <v>0</v>
      </c>
      <c r="AC42" s="6">
        <f t="shared" si="16"/>
        <v>0</v>
      </c>
      <c r="AD42" s="10">
        <v>24</v>
      </c>
      <c r="AE42" s="91" t="s">
        <v>42</v>
      </c>
      <c r="AF42" s="10">
        <v>1</v>
      </c>
      <c r="AG42" s="11">
        <v>0</v>
      </c>
      <c r="AH42" s="6">
        <f t="shared" si="17"/>
        <v>0</v>
      </c>
      <c r="AI42" s="35">
        <f>LARGE(CHOOSE({1,2,3,4,5}, N42,S42,X42,AC42,AH42),1)+LARGE(CHOOSE({1,2,3,4,5}, N42,S42,X42,AC42,AH42),2)+I42</f>
        <v>29</v>
      </c>
    </row>
    <row r="43" spans="1:35" ht="24.75" customHeight="1">
      <c r="A43" s="37">
        <v>40</v>
      </c>
      <c r="B43" s="18" t="s">
        <v>206</v>
      </c>
      <c r="C43" s="18" t="s">
        <v>216</v>
      </c>
      <c r="D43" s="79" t="s">
        <v>79</v>
      </c>
      <c r="E43" s="171">
        <v>21</v>
      </c>
      <c r="F43" s="172" t="s">
        <v>42</v>
      </c>
      <c r="G43" s="171">
        <v>1</v>
      </c>
      <c r="H43" s="11">
        <v>0</v>
      </c>
      <c r="I43" s="6">
        <f t="shared" si="15"/>
        <v>0</v>
      </c>
      <c r="J43" s="10">
        <v>36</v>
      </c>
      <c r="K43" s="10">
        <v>27</v>
      </c>
      <c r="L43" s="38">
        <v>0.5</v>
      </c>
      <c r="M43" s="11">
        <f>200*(J43+1-K43)*L43/J43</f>
        <v>27.777777777777779</v>
      </c>
      <c r="N43" s="2">
        <f t="shared" si="13"/>
        <v>28</v>
      </c>
      <c r="O43" s="39">
        <v>23</v>
      </c>
      <c r="P43" s="39" t="s">
        <v>42</v>
      </c>
      <c r="Q43" s="39">
        <v>0.25</v>
      </c>
      <c r="R43" s="39">
        <v>0</v>
      </c>
      <c r="S43" s="6">
        <v>0</v>
      </c>
      <c r="T43" s="39">
        <v>20</v>
      </c>
      <c r="U43" s="39" t="s">
        <v>42</v>
      </c>
      <c r="V43" s="39">
        <v>0.25</v>
      </c>
      <c r="W43" s="11">
        <v>0</v>
      </c>
      <c r="X43" s="6">
        <f t="shared" si="14"/>
        <v>0</v>
      </c>
      <c r="Y43" s="10">
        <v>23</v>
      </c>
      <c r="Z43" s="91" t="s">
        <v>42</v>
      </c>
      <c r="AA43" s="88">
        <v>0.5</v>
      </c>
      <c r="AB43" s="11">
        <v>0</v>
      </c>
      <c r="AC43" s="6">
        <f t="shared" si="16"/>
        <v>0</v>
      </c>
      <c r="AD43" s="10">
        <v>24</v>
      </c>
      <c r="AE43" s="91" t="s">
        <v>42</v>
      </c>
      <c r="AF43" s="10">
        <v>1</v>
      </c>
      <c r="AG43" s="11">
        <v>0</v>
      </c>
      <c r="AH43" s="6">
        <f t="shared" si="17"/>
        <v>0</v>
      </c>
      <c r="AI43" s="35">
        <f>LARGE(CHOOSE({1,2,3,4,5}, N43,S43,X43,AC43,AH43),1)+LARGE(CHOOSE({1,2,3,4,5}, N43,S43,X43,AC43,AH43),2)+I43</f>
        <v>28</v>
      </c>
    </row>
    <row r="44" spans="1:35" ht="24.75" customHeight="1">
      <c r="A44" s="37">
        <v>41</v>
      </c>
      <c r="B44" s="18" t="s">
        <v>207</v>
      </c>
      <c r="C44" s="18" t="s">
        <v>217</v>
      </c>
      <c r="D44" s="79" t="s">
        <v>141</v>
      </c>
      <c r="E44" s="171">
        <v>21</v>
      </c>
      <c r="F44" s="172" t="s">
        <v>42</v>
      </c>
      <c r="G44" s="171">
        <v>1</v>
      </c>
      <c r="H44" s="11">
        <v>0</v>
      </c>
      <c r="I44" s="6">
        <f t="shared" si="15"/>
        <v>0</v>
      </c>
      <c r="J44" s="10">
        <v>36</v>
      </c>
      <c r="K44" s="10">
        <v>28</v>
      </c>
      <c r="L44" s="38">
        <v>0.5</v>
      </c>
      <c r="M44" s="11">
        <f>200*(J44+1-K44)*L44/J44</f>
        <v>25</v>
      </c>
      <c r="N44" s="2">
        <f t="shared" si="13"/>
        <v>25</v>
      </c>
      <c r="O44" s="39">
        <v>23</v>
      </c>
      <c r="P44" s="39" t="s">
        <v>42</v>
      </c>
      <c r="Q44" s="39">
        <v>0.25</v>
      </c>
      <c r="R44" s="39">
        <v>0</v>
      </c>
      <c r="S44" s="6">
        <v>0</v>
      </c>
      <c r="T44" s="39">
        <v>20</v>
      </c>
      <c r="U44" s="39" t="s">
        <v>42</v>
      </c>
      <c r="V44" s="39">
        <v>0.25</v>
      </c>
      <c r="W44" s="11">
        <v>0</v>
      </c>
      <c r="X44" s="6">
        <f t="shared" si="14"/>
        <v>0</v>
      </c>
      <c r="Y44" s="10">
        <v>23</v>
      </c>
      <c r="Z44" s="91" t="s">
        <v>42</v>
      </c>
      <c r="AA44" s="88">
        <v>0.5</v>
      </c>
      <c r="AB44" s="11">
        <v>0</v>
      </c>
      <c r="AC44" s="6">
        <f t="shared" si="16"/>
        <v>0</v>
      </c>
      <c r="AD44" s="10">
        <v>24</v>
      </c>
      <c r="AE44" s="91" t="s">
        <v>42</v>
      </c>
      <c r="AF44" s="10">
        <v>1</v>
      </c>
      <c r="AG44" s="11">
        <v>0</v>
      </c>
      <c r="AH44" s="6">
        <f t="shared" si="17"/>
        <v>0</v>
      </c>
      <c r="AI44" s="35">
        <f>LARGE(CHOOSE({1,2,3,4,5}, N44,S44,X44,AC44,AH44),1)+LARGE(CHOOSE({1,2,3,4,5}, N44,S44,X44,AC44,AH44),2)+I44</f>
        <v>25</v>
      </c>
    </row>
    <row r="45" spans="1:35" ht="31.5" customHeight="1">
      <c r="A45" s="37">
        <v>42</v>
      </c>
      <c r="B45" s="18" t="s">
        <v>274</v>
      </c>
      <c r="C45" s="18" t="s">
        <v>273</v>
      </c>
      <c r="D45" s="79" t="s">
        <v>79</v>
      </c>
      <c r="E45" s="171">
        <v>21</v>
      </c>
      <c r="F45" s="172" t="s">
        <v>42</v>
      </c>
      <c r="G45" s="171">
        <v>1</v>
      </c>
      <c r="H45" s="11">
        <v>0</v>
      </c>
      <c r="I45" s="6">
        <f t="shared" si="15"/>
        <v>0</v>
      </c>
      <c r="J45" s="38">
        <v>36</v>
      </c>
      <c r="K45" s="39" t="s">
        <v>42</v>
      </c>
      <c r="L45" s="38">
        <v>0.5</v>
      </c>
      <c r="M45" s="11">
        <v>0</v>
      </c>
      <c r="N45" s="6">
        <f t="shared" si="13"/>
        <v>0</v>
      </c>
      <c r="O45" s="39">
        <v>23</v>
      </c>
      <c r="P45" s="39" t="s">
        <v>42</v>
      </c>
      <c r="Q45" s="39">
        <v>0.25</v>
      </c>
      <c r="R45" s="39">
        <v>0</v>
      </c>
      <c r="S45" s="6">
        <v>0</v>
      </c>
      <c r="T45" s="39">
        <v>20</v>
      </c>
      <c r="U45" s="39" t="s">
        <v>42</v>
      </c>
      <c r="V45" s="39">
        <v>0.25</v>
      </c>
      <c r="W45" s="11">
        <v>0</v>
      </c>
      <c r="X45" s="6">
        <f t="shared" si="14"/>
        <v>0</v>
      </c>
      <c r="Y45" s="10">
        <v>23</v>
      </c>
      <c r="Z45" s="91" t="s">
        <v>42</v>
      </c>
      <c r="AA45" s="88">
        <v>0.5</v>
      </c>
      <c r="AB45" s="11">
        <v>0</v>
      </c>
      <c r="AC45" s="6">
        <f t="shared" si="16"/>
        <v>0</v>
      </c>
      <c r="AD45" s="10">
        <v>24</v>
      </c>
      <c r="AE45" s="10">
        <v>22</v>
      </c>
      <c r="AF45" s="10">
        <v>1</v>
      </c>
      <c r="AG45" s="11">
        <f>200*(AD45+1-AE45)*AF45/AD45</f>
        <v>25</v>
      </c>
      <c r="AH45" s="6">
        <f t="shared" si="17"/>
        <v>25</v>
      </c>
      <c r="AI45" s="35">
        <f>LARGE(CHOOSE({1,2,3,4,5}, N45,S45,X45,AC45,AH45),1)+LARGE(CHOOSE({1,2,3,4,5}, N45,S45,X45,AC45,AH45),2)+I45</f>
        <v>25</v>
      </c>
    </row>
    <row r="46" spans="1:35" s="34" customFormat="1" ht="31.5" customHeight="1">
      <c r="A46" s="37">
        <v>43</v>
      </c>
      <c r="B46" s="18" t="s">
        <v>197</v>
      </c>
      <c r="C46" s="18" t="s">
        <v>220</v>
      </c>
      <c r="D46" s="18" t="s">
        <v>80</v>
      </c>
      <c r="E46" s="171">
        <v>21</v>
      </c>
      <c r="F46" s="172" t="s">
        <v>42</v>
      </c>
      <c r="G46" s="171">
        <v>1</v>
      </c>
      <c r="H46" s="11">
        <v>0</v>
      </c>
      <c r="I46" s="6">
        <f t="shared" si="15"/>
        <v>0</v>
      </c>
      <c r="J46" s="38">
        <v>36</v>
      </c>
      <c r="K46" s="39" t="s">
        <v>42</v>
      </c>
      <c r="L46" s="38">
        <v>0.5</v>
      </c>
      <c r="M46" s="11">
        <v>0</v>
      </c>
      <c r="N46" s="2">
        <v>0</v>
      </c>
      <c r="O46" s="11">
        <v>23</v>
      </c>
      <c r="P46" s="11" t="s">
        <v>42</v>
      </c>
      <c r="Q46" s="39">
        <v>0.25</v>
      </c>
      <c r="R46" s="11">
        <v>0</v>
      </c>
      <c r="S46" s="2">
        <v>0</v>
      </c>
      <c r="T46" s="11">
        <v>20</v>
      </c>
      <c r="U46" s="11" t="s">
        <v>42</v>
      </c>
      <c r="V46" s="39">
        <v>0.25</v>
      </c>
      <c r="W46" s="11">
        <v>0</v>
      </c>
      <c r="X46" s="2">
        <v>0</v>
      </c>
      <c r="Y46" s="138">
        <v>23</v>
      </c>
      <c r="Z46" s="10">
        <v>19</v>
      </c>
      <c r="AA46" s="88">
        <v>0.5</v>
      </c>
      <c r="AB46" s="11">
        <f>200*(Y46+1-Z46)*AA46/Y46</f>
        <v>21.739130434782609</v>
      </c>
      <c r="AC46" s="6">
        <f t="shared" si="16"/>
        <v>22</v>
      </c>
      <c r="AD46" s="10">
        <v>24</v>
      </c>
      <c r="AE46" s="91" t="s">
        <v>42</v>
      </c>
      <c r="AF46" s="10">
        <v>1</v>
      </c>
      <c r="AG46" s="11">
        <v>0</v>
      </c>
      <c r="AH46" s="6">
        <f t="shared" si="17"/>
        <v>0</v>
      </c>
      <c r="AI46" s="35">
        <f>LARGE(CHOOSE({1,2,3,4,5}, N46,S46,X46,AC46,AH46),1)+LARGE(CHOOSE({1,2,3,4,5}, N46,S46,X46,AC46,AH46),2)+I46</f>
        <v>22</v>
      </c>
    </row>
    <row r="47" spans="1:35" s="34" customFormat="1" ht="31.5" customHeight="1">
      <c r="A47" s="37">
        <v>44</v>
      </c>
      <c r="B47" s="9" t="s">
        <v>41</v>
      </c>
      <c r="C47" s="9" t="s">
        <v>71</v>
      </c>
      <c r="D47" s="9" t="s">
        <v>74</v>
      </c>
      <c r="E47" s="171">
        <v>21</v>
      </c>
      <c r="F47" s="172" t="s">
        <v>42</v>
      </c>
      <c r="G47" s="171">
        <v>1</v>
      </c>
      <c r="H47" s="11">
        <v>0</v>
      </c>
      <c r="I47" s="6">
        <f t="shared" si="15"/>
        <v>0</v>
      </c>
      <c r="J47" s="38">
        <v>36</v>
      </c>
      <c r="K47" s="39" t="s">
        <v>42</v>
      </c>
      <c r="L47" s="38">
        <v>0.5</v>
      </c>
      <c r="M47" s="11">
        <v>0</v>
      </c>
      <c r="N47" s="6">
        <f>ROUNDUP(M47,0)</f>
        <v>0</v>
      </c>
      <c r="O47" s="39">
        <v>23</v>
      </c>
      <c r="P47" s="39" t="s">
        <v>42</v>
      </c>
      <c r="Q47" s="39">
        <v>0.25</v>
      </c>
      <c r="R47" s="39">
        <v>0</v>
      </c>
      <c r="S47" s="6">
        <v>0</v>
      </c>
      <c r="T47" s="39">
        <v>20</v>
      </c>
      <c r="U47" s="39">
        <v>13</v>
      </c>
      <c r="V47" s="39">
        <v>0.25</v>
      </c>
      <c r="W47" s="11">
        <f>200*(T47+1-U47)*V47/T47</f>
        <v>20</v>
      </c>
      <c r="X47" s="6">
        <f>ROUNDUP(W47,0)</f>
        <v>20</v>
      </c>
      <c r="Y47" s="88">
        <v>23</v>
      </c>
      <c r="Z47" s="91" t="s">
        <v>42</v>
      </c>
      <c r="AA47" s="88">
        <v>0.5</v>
      </c>
      <c r="AB47" s="11">
        <v>0</v>
      </c>
      <c r="AC47" s="6">
        <f t="shared" si="16"/>
        <v>0</v>
      </c>
      <c r="AD47" s="10">
        <v>24</v>
      </c>
      <c r="AE47" s="91" t="s">
        <v>42</v>
      </c>
      <c r="AF47" s="10">
        <v>1</v>
      </c>
      <c r="AG47" s="11">
        <v>0</v>
      </c>
      <c r="AH47" s="6">
        <f t="shared" si="17"/>
        <v>0</v>
      </c>
      <c r="AI47" s="35">
        <f>LARGE(CHOOSE({1,2,3,4,5}, N47,S47,X47,AC47,AH47),1)+LARGE(CHOOSE({1,2,3,4,5}, N47,S47,X47,AC47,AH47),2)+I47</f>
        <v>20</v>
      </c>
    </row>
    <row r="48" spans="1:35" s="34" customFormat="1" ht="31.5" customHeight="1">
      <c r="A48" s="37">
        <v>45</v>
      </c>
      <c r="B48" s="9" t="s">
        <v>152</v>
      </c>
      <c r="C48" s="9" t="s">
        <v>151</v>
      </c>
      <c r="D48" s="9" t="s">
        <v>150</v>
      </c>
      <c r="E48" s="171">
        <v>21</v>
      </c>
      <c r="F48" s="172" t="s">
        <v>42</v>
      </c>
      <c r="G48" s="171">
        <v>1</v>
      </c>
      <c r="H48" s="11">
        <v>0</v>
      </c>
      <c r="I48" s="6">
        <f t="shared" si="15"/>
        <v>0</v>
      </c>
      <c r="J48" s="38">
        <v>36</v>
      </c>
      <c r="K48" s="39" t="s">
        <v>42</v>
      </c>
      <c r="L48" s="38">
        <v>0.5</v>
      </c>
      <c r="M48" s="11">
        <v>0</v>
      </c>
      <c r="N48" s="2">
        <f>ROUNDUP(M48,0)</f>
        <v>0</v>
      </c>
      <c r="O48" s="39">
        <v>23</v>
      </c>
      <c r="P48" s="11">
        <v>15</v>
      </c>
      <c r="Q48" s="39">
        <v>0.25</v>
      </c>
      <c r="R48" s="11">
        <f>200*(O48+1-P48)*Q48/O48</f>
        <v>19.565217391304348</v>
      </c>
      <c r="S48" s="6">
        <f>ROUNDUP(R48,0)</f>
        <v>20</v>
      </c>
      <c r="T48" s="39">
        <v>20</v>
      </c>
      <c r="U48" s="39" t="s">
        <v>42</v>
      </c>
      <c r="V48" s="39">
        <v>0.25</v>
      </c>
      <c r="W48" s="11">
        <v>0</v>
      </c>
      <c r="X48" s="6">
        <f>ROUNDUP(W48,0)</f>
        <v>0</v>
      </c>
      <c r="Y48" s="138">
        <v>23</v>
      </c>
      <c r="Z48" s="91" t="s">
        <v>42</v>
      </c>
      <c r="AA48" s="88">
        <v>0.5</v>
      </c>
      <c r="AB48" s="11">
        <v>0</v>
      </c>
      <c r="AC48" s="6">
        <f t="shared" si="16"/>
        <v>0</v>
      </c>
      <c r="AD48" s="10">
        <v>24</v>
      </c>
      <c r="AE48" s="91" t="s">
        <v>42</v>
      </c>
      <c r="AF48" s="10">
        <v>1</v>
      </c>
      <c r="AG48" s="11">
        <v>0</v>
      </c>
      <c r="AH48" s="6">
        <f t="shared" si="17"/>
        <v>0</v>
      </c>
      <c r="AI48" s="35">
        <f>LARGE(CHOOSE({1,2,3,4,5}, N48,S48,X48,AC48,AH48),1)+LARGE(CHOOSE({1,2,3,4,5}, N48,S48,X48,AC48,AH48),2)+I48</f>
        <v>20</v>
      </c>
    </row>
    <row r="49" spans="1:35" s="34" customFormat="1" ht="31.5" customHeight="1">
      <c r="A49" s="37">
        <v>46</v>
      </c>
      <c r="B49" s="18" t="s">
        <v>198</v>
      </c>
      <c r="C49" s="18" t="s">
        <v>219</v>
      </c>
      <c r="D49" s="18" t="s">
        <v>131</v>
      </c>
      <c r="E49" s="171">
        <v>21</v>
      </c>
      <c r="F49" s="172" t="s">
        <v>42</v>
      </c>
      <c r="G49" s="171">
        <v>1</v>
      </c>
      <c r="H49" s="11">
        <v>0</v>
      </c>
      <c r="I49" s="6">
        <f t="shared" si="15"/>
        <v>0</v>
      </c>
      <c r="J49" s="38">
        <v>36</v>
      </c>
      <c r="K49" s="10">
        <v>29</v>
      </c>
      <c r="L49" s="38">
        <v>0.5</v>
      </c>
      <c r="M49" s="11">
        <f>200*(J49+1-K49)*L49/J49</f>
        <v>22.222222222222221</v>
      </c>
      <c r="N49" s="2">
        <v>0</v>
      </c>
      <c r="O49" s="11">
        <v>23</v>
      </c>
      <c r="P49" s="11" t="s">
        <v>42</v>
      </c>
      <c r="Q49" s="39">
        <v>0.25</v>
      </c>
      <c r="R49" s="11">
        <v>0</v>
      </c>
      <c r="S49" s="2">
        <v>0</v>
      </c>
      <c r="T49" s="11">
        <v>20</v>
      </c>
      <c r="U49" s="11" t="s">
        <v>42</v>
      </c>
      <c r="V49" s="39">
        <v>0.25</v>
      </c>
      <c r="W49" s="11">
        <v>0</v>
      </c>
      <c r="X49" s="2">
        <v>0</v>
      </c>
      <c r="Y49" s="88">
        <v>23</v>
      </c>
      <c r="Z49" s="10">
        <v>20</v>
      </c>
      <c r="AA49" s="88">
        <v>0.5</v>
      </c>
      <c r="AB49" s="11">
        <f>200*(Y49+1-Z49)*AA49/Y49</f>
        <v>17.391304347826086</v>
      </c>
      <c r="AC49" s="6">
        <f t="shared" si="16"/>
        <v>18</v>
      </c>
      <c r="AD49" s="10">
        <v>24</v>
      </c>
      <c r="AE49" s="91" t="s">
        <v>42</v>
      </c>
      <c r="AF49" s="10">
        <v>1</v>
      </c>
      <c r="AG49" s="11">
        <v>0</v>
      </c>
      <c r="AH49" s="6">
        <f t="shared" si="17"/>
        <v>0</v>
      </c>
      <c r="AI49" s="35">
        <f>LARGE(CHOOSE({1,2,3,4,5}, N49,S49,X49,AC49,AH49),1)+LARGE(CHOOSE({1,2,3,4,5}, N49,S49,X49,AC49,AH49),2)+I49</f>
        <v>18</v>
      </c>
    </row>
    <row r="50" spans="1:35" ht="25.5" customHeight="1">
      <c r="A50" s="37">
        <v>47</v>
      </c>
      <c r="B50" s="9" t="s">
        <v>135</v>
      </c>
      <c r="C50" s="9" t="s">
        <v>136</v>
      </c>
      <c r="D50" s="9" t="s">
        <v>74</v>
      </c>
      <c r="E50" s="171">
        <v>21</v>
      </c>
      <c r="F50" s="172" t="s">
        <v>42</v>
      </c>
      <c r="G50" s="171">
        <v>1</v>
      </c>
      <c r="H50" s="11">
        <v>0</v>
      </c>
      <c r="I50" s="6">
        <f t="shared" si="15"/>
        <v>0</v>
      </c>
      <c r="J50" s="38">
        <v>36</v>
      </c>
      <c r="K50" s="39" t="s">
        <v>42</v>
      </c>
      <c r="L50" s="38">
        <v>0.5</v>
      </c>
      <c r="M50" s="11">
        <v>0</v>
      </c>
      <c r="N50" s="6">
        <f>ROUNDUP(M50,0)</f>
        <v>0</v>
      </c>
      <c r="O50" s="39">
        <v>23</v>
      </c>
      <c r="P50" s="39" t="s">
        <v>42</v>
      </c>
      <c r="Q50" s="39">
        <v>0.25</v>
      </c>
      <c r="R50" s="39">
        <v>0</v>
      </c>
      <c r="S50" s="6">
        <v>0</v>
      </c>
      <c r="T50" s="39">
        <v>20</v>
      </c>
      <c r="U50" s="11">
        <v>14</v>
      </c>
      <c r="V50" s="39">
        <v>0.25</v>
      </c>
      <c r="W50" s="11">
        <f>200*(T50+1-U50)*V50/T50</f>
        <v>17.5</v>
      </c>
      <c r="X50" s="6">
        <f>ROUNDUP(W50,0)</f>
        <v>18</v>
      </c>
      <c r="Y50" s="88">
        <v>23</v>
      </c>
      <c r="Z50" s="91" t="s">
        <v>42</v>
      </c>
      <c r="AA50" s="88">
        <v>0.5</v>
      </c>
      <c r="AB50" s="11">
        <v>0</v>
      </c>
      <c r="AC50" s="6">
        <f t="shared" si="16"/>
        <v>0</v>
      </c>
      <c r="AD50" s="10">
        <v>24</v>
      </c>
      <c r="AE50" s="91" t="s">
        <v>42</v>
      </c>
      <c r="AF50" s="10">
        <v>1</v>
      </c>
      <c r="AG50" s="11">
        <v>0</v>
      </c>
      <c r="AH50" s="6">
        <f t="shared" si="17"/>
        <v>0</v>
      </c>
      <c r="AI50" s="35">
        <f>LARGE(CHOOSE({1,2,3,4,5}, N50,S50,X50,AC50,AH50),1)+LARGE(CHOOSE({1,2,3,4,5}, N50,S50,X50,AC50,AH50),2)+I50</f>
        <v>18</v>
      </c>
    </row>
    <row r="51" spans="1:35" ht="21.75" customHeight="1">
      <c r="A51" s="37">
        <v>48</v>
      </c>
      <c r="B51" s="9" t="s">
        <v>145</v>
      </c>
      <c r="C51" s="9" t="s">
        <v>144</v>
      </c>
      <c r="D51" s="9" t="s">
        <v>93</v>
      </c>
      <c r="E51" s="171">
        <v>21</v>
      </c>
      <c r="F51" s="172" t="s">
        <v>42</v>
      </c>
      <c r="G51" s="171">
        <v>1</v>
      </c>
      <c r="H51" s="11">
        <v>0</v>
      </c>
      <c r="I51" s="6">
        <f t="shared" si="15"/>
        <v>0</v>
      </c>
      <c r="J51" s="38">
        <v>36</v>
      </c>
      <c r="K51" s="39" t="s">
        <v>42</v>
      </c>
      <c r="L51" s="38">
        <v>0.5</v>
      </c>
      <c r="M51" s="11">
        <v>0</v>
      </c>
      <c r="N51" s="2">
        <f>ROUNDUP(M51,0)</f>
        <v>0</v>
      </c>
      <c r="O51" s="39">
        <v>23</v>
      </c>
      <c r="P51" s="11">
        <v>16</v>
      </c>
      <c r="Q51" s="39">
        <v>0.25</v>
      </c>
      <c r="R51" s="11">
        <f>200*(O51+1-P51)*Q51/O51</f>
        <v>17.391304347826086</v>
      </c>
      <c r="S51" s="6">
        <f>ROUNDUP(R51,0)</f>
        <v>18</v>
      </c>
      <c r="T51" s="39">
        <v>20</v>
      </c>
      <c r="U51" s="39" t="s">
        <v>42</v>
      </c>
      <c r="V51" s="39">
        <v>0.25</v>
      </c>
      <c r="W51" s="11">
        <v>0</v>
      </c>
      <c r="X51" s="6">
        <f>ROUNDUP(W51,0)</f>
        <v>0</v>
      </c>
      <c r="Y51" s="88">
        <v>23</v>
      </c>
      <c r="Z51" s="91" t="s">
        <v>42</v>
      </c>
      <c r="AA51" s="88">
        <v>0.5</v>
      </c>
      <c r="AB51" s="11">
        <v>0</v>
      </c>
      <c r="AC51" s="6">
        <f t="shared" si="16"/>
        <v>0</v>
      </c>
      <c r="AD51" s="10">
        <v>24</v>
      </c>
      <c r="AE51" s="91" t="s">
        <v>42</v>
      </c>
      <c r="AF51" s="10">
        <v>1</v>
      </c>
      <c r="AG51" s="11">
        <v>0</v>
      </c>
      <c r="AH51" s="6">
        <f t="shared" si="17"/>
        <v>0</v>
      </c>
      <c r="AI51" s="35">
        <f>LARGE(CHOOSE({1,2,3,4,5}, N51,S51,X51,AC51,AH51),1)+LARGE(CHOOSE({1,2,3,4,5}, N51,S51,X51,AC51,AH51),2)+I51</f>
        <v>18</v>
      </c>
    </row>
    <row r="52" spans="1:35" ht="21.75" customHeight="1">
      <c r="A52" s="37">
        <v>49</v>
      </c>
      <c r="B52" s="18" t="s">
        <v>276</v>
      </c>
      <c r="C52" s="18" t="s">
        <v>275</v>
      </c>
      <c r="D52" s="18" t="s">
        <v>277</v>
      </c>
      <c r="E52" s="171">
        <v>21</v>
      </c>
      <c r="F52" s="172" t="s">
        <v>42</v>
      </c>
      <c r="G52" s="171">
        <v>1</v>
      </c>
      <c r="H52" s="11">
        <v>0</v>
      </c>
      <c r="I52" s="6">
        <f t="shared" si="15"/>
        <v>0</v>
      </c>
      <c r="J52" s="38">
        <v>36</v>
      </c>
      <c r="K52" s="39" t="s">
        <v>42</v>
      </c>
      <c r="L52" s="38">
        <v>0.5</v>
      </c>
      <c r="M52" s="11">
        <v>0</v>
      </c>
      <c r="N52" s="6">
        <f>ROUNDUP(M52,0)</f>
        <v>0</v>
      </c>
      <c r="O52" s="39">
        <v>23</v>
      </c>
      <c r="P52" s="39" t="s">
        <v>42</v>
      </c>
      <c r="Q52" s="39">
        <v>0.25</v>
      </c>
      <c r="R52" s="39">
        <v>0</v>
      </c>
      <c r="S52" s="6">
        <v>0</v>
      </c>
      <c r="T52" s="39">
        <v>20</v>
      </c>
      <c r="U52" s="39" t="s">
        <v>42</v>
      </c>
      <c r="V52" s="39">
        <v>0.25</v>
      </c>
      <c r="W52" s="11">
        <v>0</v>
      </c>
      <c r="X52" s="6">
        <f>ROUNDUP(W52,0)</f>
        <v>0</v>
      </c>
      <c r="Y52" s="10">
        <v>23</v>
      </c>
      <c r="Z52" s="91" t="s">
        <v>42</v>
      </c>
      <c r="AA52" s="88">
        <v>0.5</v>
      </c>
      <c r="AB52" s="11">
        <v>0</v>
      </c>
      <c r="AC52" s="6">
        <f t="shared" si="16"/>
        <v>0</v>
      </c>
      <c r="AD52" s="10">
        <v>24</v>
      </c>
      <c r="AE52" s="10">
        <v>23</v>
      </c>
      <c r="AF52" s="10">
        <v>1</v>
      </c>
      <c r="AG52" s="11">
        <f>200*(AD52+1-AE52)*AF52/AD52</f>
        <v>16.666666666666668</v>
      </c>
      <c r="AH52" s="6">
        <f t="shared" si="17"/>
        <v>17</v>
      </c>
      <c r="AI52" s="35">
        <f>LARGE(CHOOSE({1,2,3,4,5}, N52,S52,X52,AC52,AH52),1)+LARGE(CHOOSE({1,2,3,4,5}, N52,S52,X52,AC52,AH52),2)+I52</f>
        <v>17</v>
      </c>
    </row>
    <row r="53" spans="1:35" ht="21.75" customHeight="1">
      <c r="A53" s="37">
        <v>50</v>
      </c>
      <c r="B53" s="9" t="s">
        <v>149</v>
      </c>
      <c r="C53" s="9" t="s">
        <v>148</v>
      </c>
      <c r="D53" s="9" t="s">
        <v>150</v>
      </c>
      <c r="E53" s="171">
        <v>21</v>
      </c>
      <c r="F53" s="172" t="s">
        <v>42</v>
      </c>
      <c r="G53" s="171">
        <v>1</v>
      </c>
      <c r="H53" s="11">
        <v>0</v>
      </c>
      <c r="I53" s="6">
        <f t="shared" si="15"/>
        <v>0</v>
      </c>
      <c r="J53" s="38">
        <v>36</v>
      </c>
      <c r="K53" s="39" t="s">
        <v>42</v>
      </c>
      <c r="L53" s="38">
        <v>0.5</v>
      </c>
      <c r="M53" s="11">
        <v>0</v>
      </c>
      <c r="N53" s="2">
        <f>ROUNDUP(M53,0)</f>
        <v>0</v>
      </c>
      <c r="O53" s="39">
        <v>23</v>
      </c>
      <c r="P53" s="11">
        <v>17</v>
      </c>
      <c r="Q53" s="39">
        <v>0.25</v>
      </c>
      <c r="R53" s="11">
        <f>200*(O53+1-P53)*Q53/O53</f>
        <v>15.217391304347826</v>
      </c>
      <c r="S53" s="6">
        <f>ROUNDUP(R53,0)</f>
        <v>16</v>
      </c>
      <c r="T53" s="39">
        <v>20</v>
      </c>
      <c r="U53" s="39" t="s">
        <v>42</v>
      </c>
      <c r="V53" s="39">
        <v>0.25</v>
      </c>
      <c r="W53" s="11">
        <v>0</v>
      </c>
      <c r="X53" s="6">
        <f>ROUNDUP(W53,0)</f>
        <v>0</v>
      </c>
      <c r="Y53" s="10">
        <v>23</v>
      </c>
      <c r="Z53" s="91" t="s">
        <v>42</v>
      </c>
      <c r="AA53" s="88">
        <v>0.5</v>
      </c>
      <c r="AB53" s="11">
        <v>0</v>
      </c>
      <c r="AC53" s="6">
        <f t="shared" si="16"/>
        <v>0</v>
      </c>
      <c r="AD53" s="10">
        <v>24</v>
      </c>
      <c r="AE53" s="91" t="s">
        <v>42</v>
      </c>
      <c r="AF53" s="10">
        <v>1</v>
      </c>
      <c r="AG53" s="11">
        <v>0</v>
      </c>
      <c r="AH53" s="6">
        <f t="shared" si="17"/>
        <v>0</v>
      </c>
      <c r="AI53" s="35">
        <f>LARGE(CHOOSE({1,2,3,4,5}, N53,S53,X53,AC53,AH53),1)+LARGE(CHOOSE({1,2,3,4,5}, N53,S53,X53,AC53,AH53),2)+I53</f>
        <v>16</v>
      </c>
    </row>
    <row r="54" spans="1:35" ht="21.75" customHeight="1">
      <c r="A54" s="37">
        <v>51</v>
      </c>
      <c r="B54" s="18" t="s">
        <v>199</v>
      </c>
      <c r="C54" s="18" t="s">
        <v>218</v>
      </c>
      <c r="D54" s="18" t="s">
        <v>76</v>
      </c>
      <c r="E54" s="171">
        <v>21</v>
      </c>
      <c r="F54" s="172" t="s">
        <v>42</v>
      </c>
      <c r="G54" s="171">
        <v>1</v>
      </c>
      <c r="H54" s="11">
        <v>0</v>
      </c>
      <c r="I54" s="6">
        <f t="shared" si="15"/>
        <v>0</v>
      </c>
      <c r="J54" s="38">
        <v>36</v>
      </c>
      <c r="K54" s="10">
        <v>25</v>
      </c>
      <c r="L54" s="38">
        <v>0.5</v>
      </c>
      <c r="M54" s="11">
        <f>200*(J54+1-K54)*L54/J54</f>
        <v>33.333333333333336</v>
      </c>
      <c r="N54" s="2">
        <v>0</v>
      </c>
      <c r="O54" s="11">
        <v>23</v>
      </c>
      <c r="P54" s="11" t="s">
        <v>42</v>
      </c>
      <c r="Q54" s="39">
        <v>0.25</v>
      </c>
      <c r="R54" s="11">
        <v>0</v>
      </c>
      <c r="S54" s="2">
        <v>0</v>
      </c>
      <c r="T54" s="11">
        <v>20</v>
      </c>
      <c r="U54" s="11" t="s">
        <v>42</v>
      </c>
      <c r="V54" s="39">
        <v>0.25</v>
      </c>
      <c r="W54" s="11">
        <v>0</v>
      </c>
      <c r="X54" s="2">
        <v>0</v>
      </c>
      <c r="Y54" s="88">
        <v>23</v>
      </c>
      <c r="Z54" s="10">
        <v>21</v>
      </c>
      <c r="AA54" s="88">
        <v>0.5</v>
      </c>
      <c r="AB54" s="11">
        <f>200*(Y54+1-Z54)*AA54/Y54</f>
        <v>13.043478260869565</v>
      </c>
      <c r="AC54" s="6">
        <f t="shared" si="16"/>
        <v>14</v>
      </c>
      <c r="AD54" s="10">
        <v>24</v>
      </c>
      <c r="AE54" s="91" t="s">
        <v>42</v>
      </c>
      <c r="AF54" s="10">
        <v>1</v>
      </c>
      <c r="AG54" s="11">
        <v>0</v>
      </c>
      <c r="AH54" s="6">
        <f t="shared" si="17"/>
        <v>0</v>
      </c>
      <c r="AI54" s="35">
        <f>LARGE(CHOOSE({1,2,3,4,5}, N54,S54,X54,AC54,AH54),1)+LARGE(CHOOSE({1,2,3,4,5}, N54,S54,X54,AC54,AH54),2)+I54</f>
        <v>14</v>
      </c>
    </row>
    <row r="55" spans="1:35" ht="30" customHeight="1">
      <c r="A55" s="37">
        <v>52</v>
      </c>
      <c r="B55" s="9" t="s">
        <v>147</v>
      </c>
      <c r="C55" s="9" t="s">
        <v>146</v>
      </c>
      <c r="D55" s="9" t="s">
        <v>93</v>
      </c>
      <c r="E55" s="171">
        <v>21</v>
      </c>
      <c r="F55" s="172" t="s">
        <v>42</v>
      </c>
      <c r="G55" s="171">
        <v>1</v>
      </c>
      <c r="H55" s="11">
        <v>0</v>
      </c>
      <c r="I55" s="6">
        <f t="shared" si="15"/>
        <v>0</v>
      </c>
      <c r="J55" s="38">
        <v>36</v>
      </c>
      <c r="K55" s="39" t="s">
        <v>42</v>
      </c>
      <c r="L55" s="38">
        <v>0.5</v>
      </c>
      <c r="M55" s="11">
        <v>0</v>
      </c>
      <c r="N55" s="2">
        <f>ROUNDUP(M55,0)</f>
        <v>0</v>
      </c>
      <c r="O55" s="39">
        <v>23</v>
      </c>
      <c r="P55" s="11">
        <v>18</v>
      </c>
      <c r="Q55" s="39">
        <v>0.25</v>
      </c>
      <c r="R55" s="11">
        <f>200*(O55+1-P55)*Q55/O55</f>
        <v>13.043478260869565</v>
      </c>
      <c r="S55" s="6">
        <f>ROUNDUP(R55,0)</f>
        <v>14</v>
      </c>
      <c r="T55" s="39">
        <v>20</v>
      </c>
      <c r="U55" s="39" t="s">
        <v>42</v>
      </c>
      <c r="V55" s="39">
        <v>0.25</v>
      </c>
      <c r="W55" s="11">
        <v>0</v>
      </c>
      <c r="X55" s="6">
        <f>ROUNDUP(W55,0)</f>
        <v>0</v>
      </c>
      <c r="Y55" s="10">
        <v>23</v>
      </c>
      <c r="Z55" s="91" t="s">
        <v>42</v>
      </c>
      <c r="AA55" s="88">
        <v>0.5</v>
      </c>
      <c r="AB55" s="11">
        <v>0</v>
      </c>
      <c r="AC55" s="6">
        <f t="shared" si="16"/>
        <v>0</v>
      </c>
      <c r="AD55" s="10">
        <v>24</v>
      </c>
      <c r="AE55" s="154" t="s">
        <v>42</v>
      </c>
      <c r="AF55" s="10">
        <v>1</v>
      </c>
      <c r="AG55" s="11">
        <v>0</v>
      </c>
      <c r="AH55" s="6">
        <f t="shared" si="17"/>
        <v>0</v>
      </c>
      <c r="AI55" s="35">
        <f>LARGE(CHOOSE({1,2,3,4,5}, N55,S55,X55,AC55,AH55),1)+LARGE(CHOOSE({1,2,3,4,5}, N55,S55,X55,AC55,AH55),2)+I55</f>
        <v>14</v>
      </c>
    </row>
    <row r="56" spans="1:35">
      <c r="A56" s="37">
        <v>53</v>
      </c>
      <c r="B56" s="9" t="s">
        <v>154</v>
      </c>
      <c r="C56" s="9" t="s">
        <v>153</v>
      </c>
      <c r="D56" s="9" t="s">
        <v>150</v>
      </c>
      <c r="E56" s="171">
        <v>21</v>
      </c>
      <c r="F56" s="172" t="s">
        <v>42</v>
      </c>
      <c r="G56" s="171">
        <v>1</v>
      </c>
      <c r="H56" s="11">
        <v>0</v>
      </c>
      <c r="I56" s="6">
        <f t="shared" si="15"/>
        <v>0</v>
      </c>
      <c r="J56" s="38">
        <v>36</v>
      </c>
      <c r="K56" s="39" t="s">
        <v>42</v>
      </c>
      <c r="L56" s="38">
        <v>0.5</v>
      </c>
      <c r="M56" s="11">
        <v>0</v>
      </c>
      <c r="N56" s="2">
        <f>ROUNDUP(M56,0)</f>
        <v>0</v>
      </c>
      <c r="O56" s="39">
        <v>23</v>
      </c>
      <c r="P56" s="11">
        <v>19</v>
      </c>
      <c r="Q56" s="39">
        <v>0.25</v>
      </c>
      <c r="R56" s="11">
        <f>200*(O56+1-P56)*Q56/O56</f>
        <v>10.869565217391305</v>
      </c>
      <c r="S56" s="6">
        <f>ROUNDUP(R56,0)</f>
        <v>11</v>
      </c>
      <c r="T56" s="39">
        <v>20</v>
      </c>
      <c r="U56" s="39" t="s">
        <v>42</v>
      </c>
      <c r="V56" s="39">
        <v>0.25</v>
      </c>
      <c r="W56" s="11">
        <v>0</v>
      </c>
      <c r="X56" s="6">
        <f>ROUNDUP(W56,0)</f>
        <v>0</v>
      </c>
      <c r="Y56" s="10">
        <v>23</v>
      </c>
      <c r="Z56" s="91" t="s">
        <v>42</v>
      </c>
      <c r="AA56" s="88">
        <v>0.5</v>
      </c>
      <c r="AB56" s="11">
        <v>0</v>
      </c>
      <c r="AC56" s="6">
        <f t="shared" si="16"/>
        <v>0</v>
      </c>
      <c r="AD56" s="10">
        <v>24</v>
      </c>
      <c r="AE56" s="154" t="s">
        <v>42</v>
      </c>
      <c r="AF56" s="10">
        <v>1</v>
      </c>
      <c r="AG56" s="11">
        <v>0</v>
      </c>
      <c r="AH56" s="6">
        <f t="shared" si="17"/>
        <v>0</v>
      </c>
      <c r="AI56" s="35">
        <f>LARGE(CHOOSE({1,2,3,4,5}, N56,S56,X56,AC56,AH56),1)+LARGE(CHOOSE({1,2,3,4,5}, N56,S56,X56,AC56,AH56),2)+I56</f>
        <v>11</v>
      </c>
    </row>
    <row r="57" spans="1:35">
      <c r="A57" s="37">
        <v>54</v>
      </c>
      <c r="B57" s="18" t="s">
        <v>336</v>
      </c>
      <c r="C57" s="18" t="s">
        <v>337</v>
      </c>
      <c r="D57" s="18" t="s">
        <v>74</v>
      </c>
      <c r="E57" s="88">
        <v>21</v>
      </c>
      <c r="F57" s="88">
        <v>21</v>
      </c>
      <c r="G57" s="88">
        <v>1</v>
      </c>
      <c r="H57" s="11">
        <f>200*(E57+1-F57)*G57/E57</f>
        <v>9.5238095238095237</v>
      </c>
      <c r="I57" s="6">
        <f t="shared" si="15"/>
        <v>10</v>
      </c>
      <c r="J57" s="38">
        <v>36</v>
      </c>
      <c r="K57" s="39" t="s">
        <v>42</v>
      </c>
      <c r="L57" s="38">
        <v>0.5</v>
      </c>
      <c r="M57" s="11">
        <v>0</v>
      </c>
      <c r="N57" s="6">
        <f>ROUNDUP(M57,0)</f>
        <v>0</v>
      </c>
      <c r="O57" s="39">
        <v>23</v>
      </c>
      <c r="P57" s="39" t="s">
        <v>42</v>
      </c>
      <c r="Q57" s="39">
        <v>0.25</v>
      </c>
      <c r="R57" s="39">
        <v>0</v>
      </c>
      <c r="S57" s="6">
        <v>0</v>
      </c>
      <c r="T57" s="39">
        <v>20</v>
      </c>
      <c r="U57" s="39" t="s">
        <v>42</v>
      </c>
      <c r="V57" s="39">
        <v>0.25</v>
      </c>
      <c r="W57" s="11">
        <v>0</v>
      </c>
      <c r="X57" s="6">
        <f>ROUNDUP(W57,0)</f>
        <v>0</v>
      </c>
      <c r="Y57" s="10">
        <v>23</v>
      </c>
      <c r="Z57" s="91" t="s">
        <v>42</v>
      </c>
      <c r="AA57" s="88">
        <v>0.5</v>
      </c>
      <c r="AB57" s="11">
        <v>0</v>
      </c>
      <c r="AC57" s="6">
        <f t="shared" si="16"/>
        <v>0</v>
      </c>
      <c r="AD57" s="10">
        <v>24</v>
      </c>
      <c r="AE57" s="154" t="s">
        <v>42</v>
      </c>
      <c r="AF57" s="10">
        <v>1</v>
      </c>
      <c r="AG57" s="11">
        <v>0</v>
      </c>
      <c r="AH57" s="6">
        <f t="shared" si="17"/>
        <v>0</v>
      </c>
      <c r="AI57" s="35">
        <f>LARGE(CHOOSE({1,2,3,4,5}, N57,S57,X57,AC57,AH57),1)+LARGE(CHOOSE({1,2,3,4,5}, N57,S57,X57,AC57,AH57),2)+I57</f>
        <v>10</v>
      </c>
    </row>
    <row r="58" spans="1:35">
      <c r="A58" s="37">
        <v>55</v>
      </c>
      <c r="B58" s="9" t="s">
        <v>156</v>
      </c>
      <c r="C58" s="9" t="s">
        <v>155</v>
      </c>
      <c r="D58" s="9" t="s">
        <v>150</v>
      </c>
      <c r="E58" s="10">
        <v>21</v>
      </c>
      <c r="F58" s="174" t="s">
        <v>42</v>
      </c>
      <c r="G58" s="10">
        <v>1</v>
      </c>
      <c r="H58" s="11">
        <v>0</v>
      </c>
      <c r="I58" s="6">
        <f t="shared" si="15"/>
        <v>0</v>
      </c>
      <c r="J58" s="38">
        <v>36</v>
      </c>
      <c r="K58" s="39" t="s">
        <v>42</v>
      </c>
      <c r="L58" s="38">
        <v>0.5</v>
      </c>
      <c r="M58" s="11">
        <v>0</v>
      </c>
      <c r="N58" s="2">
        <f>ROUNDUP(M58,0)</f>
        <v>0</v>
      </c>
      <c r="O58" s="39">
        <v>23</v>
      </c>
      <c r="P58" s="11">
        <v>20</v>
      </c>
      <c r="Q58" s="39">
        <v>0.25</v>
      </c>
      <c r="R58" s="11">
        <f>200*(O58+1-P58)*Q58/O58</f>
        <v>8.695652173913043</v>
      </c>
      <c r="S58" s="6">
        <f>ROUNDUP(R58,0)</f>
        <v>9</v>
      </c>
      <c r="T58" s="39">
        <v>20</v>
      </c>
      <c r="U58" s="39" t="s">
        <v>42</v>
      </c>
      <c r="V58" s="39">
        <v>0.25</v>
      </c>
      <c r="W58" s="11">
        <v>0</v>
      </c>
      <c r="X58" s="6">
        <f>ROUNDUP(W58,0)</f>
        <v>0</v>
      </c>
      <c r="Y58" s="88">
        <v>23</v>
      </c>
      <c r="Z58" s="91" t="s">
        <v>42</v>
      </c>
      <c r="AA58" s="88">
        <v>0.5</v>
      </c>
      <c r="AB58" s="11">
        <v>0</v>
      </c>
      <c r="AC58" s="6">
        <f t="shared" si="16"/>
        <v>0</v>
      </c>
      <c r="AD58" s="10">
        <v>24</v>
      </c>
      <c r="AE58" s="154" t="s">
        <v>42</v>
      </c>
      <c r="AF58" s="10">
        <v>1</v>
      </c>
      <c r="AG58" s="11">
        <v>0</v>
      </c>
      <c r="AH58" s="6">
        <f t="shared" si="17"/>
        <v>0</v>
      </c>
      <c r="AI58" s="35">
        <f>LARGE(CHOOSE({1,2,3,4,5}, N58,S58,X58,AC58,AH58),1)+LARGE(CHOOSE({1,2,3,4,5}, N58,S58,X58,AC58,AH58),2)+I58</f>
        <v>9</v>
      </c>
    </row>
    <row r="59" spans="1:35">
      <c r="A59" s="37">
        <v>56</v>
      </c>
      <c r="B59" s="18" t="s">
        <v>279</v>
      </c>
      <c r="C59" s="18" t="s">
        <v>278</v>
      </c>
      <c r="D59" s="18" t="s">
        <v>79</v>
      </c>
      <c r="E59" s="10">
        <v>21</v>
      </c>
      <c r="F59" s="174" t="s">
        <v>42</v>
      </c>
      <c r="G59" s="10">
        <v>1</v>
      </c>
      <c r="H59" s="11">
        <v>0</v>
      </c>
      <c r="I59" s="6">
        <f t="shared" si="15"/>
        <v>0</v>
      </c>
      <c r="J59" s="38">
        <v>36</v>
      </c>
      <c r="K59" s="39" t="s">
        <v>42</v>
      </c>
      <c r="L59" s="38">
        <v>0.5</v>
      </c>
      <c r="M59" s="11">
        <v>0</v>
      </c>
      <c r="N59" s="6">
        <f>ROUNDUP(M59,0)</f>
        <v>0</v>
      </c>
      <c r="O59" s="39">
        <v>23</v>
      </c>
      <c r="P59" s="39" t="s">
        <v>42</v>
      </c>
      <c r="Q59" s="39">
        <v>0.25</v>
      </c>
      <c r="R59" s="39">
        <v>0</v>
      </c>
      <c r="S59" s="6">
        <v>0</v>
      </c>
      <c r="T59" s="39">
        <v>20</v>
      </c>
      <c r="U59" s="39" t="s">
        <v>42</v>
      </c>
      <c r="V59" s="39">
        <v>0.25</v>
      </c>
      <c r="W59" s="11">
        <v>0</v>
      </c>
      <c r="X59" s="6">
        <f>ROUNDUP(W59,0)</f>
        <v>0</v>
      </c>
      <c r="Y59" s="10">
        <v>23</v>
      </c>
      <c r="Z59" s="91" t="s">
        <v>42</v>
      </c>
      <c r="AA59" s="88">
        <v>0.5</v>
      </c>
      <c r="AB59" s="11">
        <v>0</v>
      </c>
      <c r="AC59" s="6">
        <f t="shared" si="16"/>
        <v>0</v>
      </c>
      <c r="AD59" s="10">
        <v>24</v>
      </c>
      <c r="AE59" s="19">
        <v>24</v>
      </c>
      <c r="AF59" s="10">
        <v>1</v>
      </c>
      <c r="AG59" s="11">
        <f>200*(AD59+1-AE59)*AF59/AD59</f>
        <v>8.3333333333333339</v>
      </c>
      <c r="AH59" s="6">
        <f t="shared" si="17"/>
        <v>9</v>
      </c>
      <c r="AI59" s="35">
        <f>LARGE(CHOOSE({1,2,3,4,5}, N59,S59,X59,AC59,AH59),1)+LARGE(CHOOSE({1,2,3,4,5}, N59,S59,X59,AC59,AH59),2)+I59</f>
        <v>9</v>
      </c>
    </row>
  </sheetData>
  <autoFilter ref="A3:AI59">
    <sortState ref="A5:AI59">
      <sortCondition descending="1" ref="AI3:AI59"/>
    </sortState>
  </autoFilter>
  <sortState ref="A5:A65">
    <sortCondition ref="A5:A65"/>
  </sortState>
  <mergeCells count="12">
    <mergeCell ref="A1:AI1"/>
    <mergeCell ref="D2:D3"/>
    <mergeCell ref="C2:C3"/>
    <mergeCell ref="B2:B3"/>
    <mergeCell ref="A2:A3"/>
    <mergeCell ref="J2:N2"/>
    <mergeCell ref="T2:X2"/>
    <mergeCell ref="AI2:AI3"/>
    <mergeCell ref="O2:S2"/>
    <mergeCell ref="AD2:AH2"/>
    <mergeCell ref="Y2:AC2"/>
    <mergeCell ref="E2:I2"/>
  </mergeCells>
  <pageMargins left="0.70866141732283505" right="0.70866141732283505" top="0.74803149606299202" bottom="0.74803149606299202" header="0.31496062992126" footer="0.31496062992126"/>
  <pageSetup paperSize="9" scale="50" fitToHeight="2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9"/>
  <sheetViews>
    <sheetView view="pageBreakPreview" zoomScale="70" zoomScaleNormal="100" zoomScaleSheetLayoutView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L6" sqref="AL6"/>
    </sheetView>
  </sheetViews>
  <sheetFormatPr defaultRowHeight="15"/>
  <cols>
    <col min="1" max="1" width="5.42578125" style="15" customWidth="1"/>
    <col min="2" max="2" width="21.7109375" style="14" bestFit="1" customWidth="1"/>
    <col min="3" max="3" width="12.42578125" style="14" customWidth="1"/>
    <col min="4" max="4" width="21.7109375" style="14" customWidth="1"/>
    <col min="5" max="5" width="10.140625" style="14" customWidth="1"/>
    <col min="6" max="6" width="8.85546875" style="14" customWidth="1"/>
    <col min="7" max="7" width="10.7109375" style="14" customWidth="1"/>
    <col min="8" max="8" width="11.5703125" style="14" customWidth="1"/>
    <col min="9" max="9" width="11.85546875" style="14" customWidth="1"/>
    <col min="10" max="10" width="8.42578125" style="15" customWidth="1"/>
    <col min="11" max="11" width="10.28515625" style="27" customWidth="1"/>
    <col min="12" max="12" width="9" style="15" customWidth="1"/>
    <col min="13" max="13" width="9.5703125" style="15" customWidth="1"/>
    <col min="14" max="14" width="10.140625" style="49" customWidth="1"/>
    <col min="15" max="15" width="7.7109375" style="49" customWidth="1"/>
    <col min="16" max="16" width="7.42578125" style="49" customWidth="1"/>
    <col min="17" max="17" width="7.85546875" style="49" customWidth="1"/>
    <col min="18" max="18" width="10" style="49" customWidth="1"/>
    <col min="19" max="19" width="10.140625" style="49" customWidth="1"/>
    <col min="20" max="20" width="7.85546875" style="24" customWidth="1"/>
    <col min="21" max="21" width="7.28515625" style="24" customWidth="1"/>
    <col min="22" max="22" width="8.28515625" style="24" customWidth="1"/>
    <col min="23" max="23" width="8.140625" style="24" customWidth="1"/>
    <col min="24" max="24" width="6.85546875" style="49" customWidth="1"/>
    <col min="25" max="25" width="7.140625" style="49" customWidth="1"/>
    <col min="26" max="26" width="7.7109375" style="49" customWidth="1"/>
    <col min="27" max="27" width="7.28515625" style="49" customWidth="1"/>
    <col min="28" max="28" width="7.7109375" style="49" customWidth="1"/>
    <col min="29" max="29" width="6.85546875" style="49" customWidth="1"/>
    <col min="30" max="30" width="6.7109375" style="25" customWidth="1"/>
    <col min="31" max="31" width="8.5703125" style="25" customWidth="1"/>
    <col min="32" max="32" width="10.140625" style="25" customWidth="1"/>
    <col min="33" max="33" width="8.7109375" style="25" customWidth="1"/>
    <col min="34" max="34" width="8.42578125" style="15" customWidth="1"/>
    <col min="35" max="35" width="12.5703125" style="29" customWidth="1"/>
    <col min="36" max="16384" width="9.140625" style="14"/>
  </cols>
  <sheetData>
    <row r="1" spans="1:35" ht="21">
      <c r="A1" s="220" t="s">
        <v>235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20"/>
    </row>
    <row r="2" spans="1:35" s="56" customFormat="1" ht="80.25" customHeight="1">
      <c r="A2" s="221" t="s">
        <v>1</v>
      </c>
      <c r="B2" s="221" t="s">
        <v>2</v>
      </c>
      <c r="C2" s="221" t="s">
        <v>7</v>
      </c>
      <c r="D2" s="221" t="s">
        <v>73</v>
      </c>
      <c r="E2" s="222" t="s">
        <v>329</v>
      </c>
      <c r="F2" s="222"/>
      <c r="G2" s="222"/>
      <c r="H2" s="222"/>
      <c r="I2" s="222"/>
      <c r="J2" s="222" t="s">
        <v>303</v>
      </c>
      <c r="K2" s="222"/>
      <c r="L2" s="222"/>
      <c r="M2" s="222"/>
      <c r="N2" s="222"/>
      <c r="O2" s="222" t="s">
        <v>307</v>
      </c>
      <c r="P2" s="222"/>
      <c r="Q2" s="222"/>
      <c r="R2" s="222"/>
      <c r="S2" s="222"/>
      <c r="T2" s="222" t="s">
        <v>305</v>
      </c>
      <c r="U2" s="222"/>
      <c r="V2" s="222"/>
      <c r="W2" s="222"/>
      <c r="X2" s="222"/>
      <c r="Y2" s="223" t="s">
        <v>193</v>
      </c>
      <c r="Z2" s="224"/>
      <c r="AA2" s="224"/>
      <c r="AB2" s="224"/>
      <c r="AC2" s="224"/>
      <c r="AD2" s="223" t="s">
        <v>306</v>
      </c>
      <c r="AE2" s="224"/>
      <c r="AF2" s="224"/>
      <c r="AG2" s="224"/>
      <c r="AH2" s="224"/>
      <c r="AI2" s="219" t="s">
        <v>252</v>
      </c>
    </row>
    <row r="3" spans="1:35" ht="108.75" customHeight="1">
      <c r="A3" s="221"/>
      <c r="B3" s="221"/>
      <c r="C3" s="221"/>
      <c r="D3" s="221"/>
      <c r="E3" s="42" t="s">
        <v>121</v>
      </c>
      <c r="F3" s="42" t="s">
        <v>122</v>
      </c>
      <c r="G3" s="42" t="s">
        <v>123</v>
      </c>
      <c r="H3" s="43" t="s">
        <v>103</v>
      </c>
      <c r="I3" s="57" t="s">
        <v>128</v>
      </c>
      <c r="J3" s="42" t="s">
        <v>121</v>
      </c>
      <c r="K3" s="42" t="s">
        <v>122</v>
      </c>
      <c r="L3" s="42" t="s">
        <v>123</v>
      </c>
      <c r="M3" s="43" t="s">
        <v>103</v>
      </c>
      <c r="N3" s="57" t="s">
        <v>128</v>
      </c>
      <c r="O3" s="42" t="s">
        <v>121</v>
      </c>
      <c r="P3" s="42" t="s">
        <v>122</v>
      </c>
      <c r="Q3" s="42" t="s">
        <v>123</v>
      </c>
      <c r="R3" s="43" t="s">
        <v>103</v>
      </c>
      <c r="S3" s="57" t="s">
        <v>128</v>
      </c>
      <c r="T3" s="42" t="s">
        <v>121</v>
      </c>
      <c r="U3" s="42" t="s">
        <v>122</v>
      </c>
      <c r="V3" s="42" t="s">
        <v>123</v>
      </c>
      <c r="W3" s="43" t="s">
        <v>103</v>
      </c>
      <c r="X3" s="57" t="s">
        <v>128</v>
      </c>
      <c r="Y3" s="42" t="s">
        <v>121</v>
      </c>
      <c r="Z3" s="42" t="s">
        <v>122</v>
      </c>
      <c r="AA3" s="42" t="s">
        <v>123</v>
      </c>
      <c r="AB3" s="43" t="s">
        <v>103</v>
      </c>
      <c r="AC3" s="57" t="s">
        <v>128</v>
      </c>
      <c r="AD3" s="42" t="s">
        <v>121</v>
      </c>
      <c r="AE3" s="42" t="s">
        <v>122</v>
      </c>
      <c r="AF3" s="42" t="s">
        <v>123</v>
      </c>
      <c r="AG3" s="43" t="s">
        <v>103</v>
      </c>
      <c r="AH3" s="57" t="s">
        <v>128</v>
      </c>
      <c r="AI3" s="219"/>
    </row>
    <row r="4" spans="1:35" ht="36.75" customHeight="1">
      <c r="A4" s="66">
        <v>1</v>
      </c>
      <c r="B4" s="157" t="s">
        <v>50</v>
      </c>
      <c r="C4" s="58" t="s">
        <v>56</v>
      </c>
      <c r="D4" s="58" t="s">
        <v>77</v>
      </c>
      <c r="E4" s="35">
        <v>6</v>
      </c>
      <c r="F4" s="35">
        <v>1</v>
      </c>
      <c r="G4" s="35">
        <v>1</v>
      </c>
      <c r="H4" s="11">
        <f>200*(E4+1-F4)*G4/E4</f>
        <v>200</v>
      </c>
      <c r="I4" s="30">
        <f t="shared" ref="I4:I19" si="0">ROUNDUP(H4,0)</f>
        <v>200</v>
      </c>
      <c r="J4" s="77">
        <v>3</v>
      </c>
      <c r="K4" s="177">
        <v>1</v>
      </c>
      <c r="L4" s="77">
        <v>0.5</v>
      </c>
      <c r="M4" s="11">
        <f>200*(J4+1-K4)*L4/J4</f>
        <v>100</v>
      </c>
      <c r="N4" s="30">
        <f t="shared" ref="N4:N19" si="1">ROUNDUP(M4,0)</f>
        <v>100</v>
      </c>
      <c r="O4" s="50">
        <v>3</v>
      </c>
      <c r="P4" s="50">
        <v>1</v>
      </c>
      <c r="Q4" s="50">
        <v>0.25</v>
      </c>
      <c r="R4" s="11">
        <f>200*(O4+1-P4)*Q4/O4</f>
        <v>50</v>
      </c>
      <c r="S4" s="30">
        <f>ROUNDUP(R4,0)</f>
        <v>50</v>
      </c>
      <c r="T4" s="51">
        <v>5</v>
      </c>
      <c r="U4" s="50">
        <v>1</v>
      </c>
      <c r="V4" s="50">
        <v>0.25</v>
      </c>
      <c r="W4" s="11">
        <f>200*(T4+1-U4)*V4/T4</f>
        <v>50</v>
      </c>
      <c r="X4" s="30">
        <f t="shared" ref="X4:X19" si="2">ROUNDUP(W4,0)</f>
        <v>50</v>
      </c>
      <c r="Y4" s="3">
        <v>4</v>
      </c>
      <c r="Z4" s="87" t="s">
        <v>231</v>
      </c>
      <c r="AA4" s="3">
        <v>0.5</v>
      </c>
      <c r="AB4" s="11">
        <f>200*(Y4+1-Z4)*AA4/Y4</f>
        <v>100</v>
      </c>
      <c r="AC4" s="30">
        <f t="shared" ref="AC4:AC19" si="3">ROUNDUP(AB4,0)</f>
        <v>100</v>
      </c>
      <c r="AD4" s="3">
        <v>8</v>
      </c>
      <c r="AE4" s="3">
        <v>1</v>
      </c>
      <c r="AF4" s="3">
        <v>1</v>
      </c>
      <c r="AG4" s="11">
        <f>200*(AD4+1-AE4)*AF4/AD4</f>
        <v>200</v>
      </c>
      <c r="AH4" s="30">
        <f t="shared" ref="AH4:AH18" si="4">ROUNDUP(AG4,0)</f>
        <v>200</v>
      </c>
      <c r="AI4" s="35">
        <f>LARGE(CHOOSE({1,2,3,4,5}, N4,S4,X4,AC4,AH4),1)+LARGE(CHOOSE({1,2,3,4,5}, N4,S4,X4,AC4,AH4),2)+I4</f>
        <v>500</v>
      </c>
    </row>
    <row r="5" spans="1:35" ht="36.75" customHeight="1">
      <c r="A5" s="66">
        <v>2</v>
      </c>
      <c r="B5" s="175" t="s">
        <v>91</v>
      </c>
      <c r="C5" s="78" t="s">
        <v>92</v>
      </c>
      <c r="D5" s="78" t="s">
        <v>75</v>
      </c>
      <c r="E5" s="35">
        <v>6</v>
      </c>
      <c r="F5" s="126">
        <v>1</v>
      </c>
      <c r="G5" s="35">
        <v>1</v>
      </c>
      <c r="H5" s="11">
        <f>200*(E5+1-F5)*G5/E5</f>
        <v>200</v>
      </c>
      <c r="I5" s="30">
        <f t="shared" si="0"/>
        <v>200</v>
      </c>
      <c r="J5" s="77">
        <v>3</v>
      </c>
      <c r="K5" s="35">
        <v>1</v>
      </c>
      <c r="L5" s="77">
        <v>0.5</v>
      </c>
      <c r="M5" s="11">
        <f>200*(J5+1-K5)*L5/J5</f>
        <v>100</v>
      </c>
      <c r="N5" s="30">
        <f t="shared" si="1"/>
        <v>100</v>
      </c>
      <c r="O5" s="50">
        <v>3</v>
      </c>
      <c r="P5" s="50">
        <v>2</v>
      </c>
      <c r="Q5" s="50">
        <v>0.25</v>
      </c>
      <c r="R5" s="11">
        <f>200*(O5+1-P5)*Q5/O5</f>
        <v>33.333333333333336</v>
      </c>
      <c r="S5" s="30">
        <f>ROUNDUP(R5,0)</f>
        <v>34</v>
      </c>
      <c r="T5" s="51">
        <v>5</v>
      </c>
      <c r="U5" s="11">
        <v>2</v>
      </c>
      <c r="V5" s="50">
        <v>0.25</v>
      </c>
      <c r="W5" s="11">
        <f>200*(T5+1-U5)*V5/T5</f>
        <v>40</v>
      </c>
      <c r="X5" s="30">
        <f t="shared" si="2"/>
        <v>40</v>
      </c>
      <c r="Y5" s="3">
        <v>4</v>
      </c>
      <c r="Z5" s="3">
        <v>1</v>
      </c>
      <c r="AA5" s="3">
        <v>0.5</v>
      </c>
      <c r="AB5" s="11">
        <f>200*(Y5+1-Z5)*AA5/Y5</f>
        <v>100</v>
      </c>
      <c r="AC5" s="30">
        <f t="shared" si="3"/>
        <v>100</v>
      </c>
      <c r="AD5" s="3">
        <v>8</v>
      </c>
      <c r="AE5" s="3">
        <v>1</v>
      </c>
      <c r="AF5" s="3">
        <v>1</v>
      </c>
      <c r="AG5" s="11">
        <f>200*(AD5+1-AE5)*AF5/AD5</f>
        <v>200</v>
      </c>
      <c r="AH5" s="30">
        <f t="shared" si="4"/>
        <v>200</v>
      </c>
      <c r="AI5" s="35">
        <f>LARGE(CHOOSE({1,2,3,4,5}, N5,S5,X5,AC5,AH5),1)+LARGE(CHOOSE({1,2,3,4,5}, N5,S5,X5,AC5,AH5),2)+I5</f>
        <v>500</v>
      </c>
    </row>
    <row r="6" spans="1:35" ht="36.75" customHeight="1">
      <c r="A6" s="66">
        <v>3</v>
      </c>
      <c r="B6" s="176" t="s">
        <v>282</v>
      </c>
      <c r="C6" s="21" t="s">
        <v>283</v>
      </c>
      <c r="D6" s="21" t="s">
        <v>80</v>
      </c>
      <c r="E6" s="35">
        <v>6</v>
      </c>
      <c r="F6" s="3">
        <v>2</v>
      </c>
      <c r="G6" s="35">
        <v>1</v>
      </c>
      <c r="H6" s="11">
        <f>200*(E6+1-F6)*G6/E6</f>
        <v>166.66666666666666</v>
      </c>
      <c r="I6" s="30">
        <f t="shared" si="0"/>
        <v>167</v>
      </c>
      <c r="J6" s="77">
        <v>3</v>
      </c>
      <c r="K6" s="35" t="s">
        <v>42</v>
      </c>
      <c r="L6" s="77">
        <v>0.5</v>
      </c>
      <c r="M6" s="11">
        <v>0</v>
      </c>
      <c r="N6" s="30">
        <f t="shared" si="1"/>
        <v>0</v>
      </c>
      <c r="O6" s="50">
        <v>3</v>
      </c>
      <c r="P6" s="11" t="s">
        <v>42</v>
      </c>
      <c r="Q6" s="50">
        <v>0.25</v>
      </c>
      <c r="R6" s="11">
        <v>0</v>
      </c>
      <c r="S6" s="2">
        <v>0</v>
      </c>
      <c r="T6" s="51">
        <v>5</v>
      </c>
      <c r="U6" s="11" t="s">
        <v>42</v>
      </c>
      <c r="V6" s="50">
        <v>0.25</v>
      </c>
      <c r="W6" s="11">
        <v>0</v>
      </c>
      <c r="X6" s="30">
        <f t="shared" si="2"/>
        <v>0</v>
      </c>
      <c r="Y6" s="3">
        <v>4</v>
      </c>
      <c r="Z6" s="86" t="s">
        <v>42</v>
      </c>
      <c r="AA6" s="3">
        <v>0.5</v>
      </c>
      <c r="AB6" s="11">
        <v>0</v>
      </c>
      <c r="AC6" s="30">
        <f t="shared" si="3"/>
        <v>0</v>
      </c>
      <c r="AD6" s="3">
        <v>8</v>
      </c>
      <c r="AE6" s="3">
        <v>3</v>
      </c>
      <c r="AF6" s="3">
        <v>1</v>
      </c>
      <c r="AG6" s="11">
        <f>200*(AD6+1-AE6)*AF6/AD6</f>
        <v>150</v>
      </c>
      <c r="AH6" s="30">
        <f t="shared" si="4"/>
        <v>150</v>
      </c>
      <c r="AI6" s="35">
        <f>LARGE(CHOOSE({1,2,3,4,5}, N6,S6,X6,AC6,AH6),1)+LARGE(CHOOSE({1,2,3,4,5}, N6,S6,X6,AC6,AH6),2)+I6</f>
        <v>317</v>
      </c>
    </row>
    <row r="7" spans="1:35" ht="36.75" customHeight="1">
      <c r="A7" s="66">
        <v>4</v>
      </c>
      <c r="B7" s="175" t="s">
        <v>46</v>
      </c>
      <c r="C7" s="78" t="s">
        <v>52</v>
      </c>
      <c r="D7" s="78" t="s">
        <v>80</v>
      </c>
      <c r="E7" s="35">
        <v>6</v>
      </c>
      <c r="F7" s="126">
        <v>5</v>
      </c>
      <c r="G7" s="35">
        <v>1</v>
      </c>
      <c r="H7" s="11">
        <f>200*(E7+1-F7)*G7/E7</f>
        <v>66.666666666666671</v>
      </c>
      <c r="I7" s="30">
        <f t="shared" si="0"/>
        <v>67</v>
      </c>
      <c r="J7" s="77">
        <v>3</v>
      </c>
      <c r="K7" s="35" t="s">
        <v>42</v>
      </c>
      <c r="L7" s="77">
        <v>0.5</v>
      </c>
      <c r="M7" s="11">
        <v>0</v>
      </c>
      <c r="N7" s="30">
        <f t="shared" si="1"/>
        <v>0</v>
      </c>
      <c r="O7" s="50">
        <v>3</v>
      </c>
      <c r="P7" s="11" t="s">
        <v>42</v>
      </c>
      <c r="Q7" s="50">
        <v>0.25</v>
      </c>
      <c r="R7" s="11">
        <v>0</v>
      </c>
      <c r="S7" s="2">
        <v>0</v>
      </c>
      <c r="T7" s="51">
        <v>5</v>
      </c>
      <c r="U7" s="11" t="s">
        <v>42</v>
      </c>
      <c r="V7" s="50">
        <v>0.25</v>
      </c>
      <c r="W7" s="11">
        <v>0</v>
      </c>
      <c r="X7" s="30">
        <f t="shared" si="2"/>
        <v>0</v>
      </c>
      <c r="Y7" s="3">
        <v>4</v>
      </c>
      <c r="Z7" s="3">
        <v>2</v>
      </c>
      <c r="AA7" s="3">
        <v>0.5</v>
      </c>
      <c r="AB7" s="11">
        <f>200*(Y7+1-Z7)*AA7/Y7</f>
        <v>75</v>
      </c>
      <c r="AC7" s="30">
        <f t="shared" si="3"/>
        <v>75</v>
      </c>
      <c r="AD7" s="3">
        <v>8</v>
      </c>
      <c r="AE7" s="3">
        <v>4</v>
      </c>
      <c r="AF7" s="3">
        <v>1</v>
      </c>
      <c r="AG7" s="11">
        <f>200*(AD7+1-AE7)*AF7/AD7</f>
        <v>125</v>
      </c>
      <c r="AH7" s="30">
        <f t="shared" si="4"/>
        <v>125</v>
      </c>
      <c r="AI7" s="35">
        <f>LARGE(CHOOSE({1,2,3,4,5}, N7,S7,X7,AC7,AH7),1)+LARGE(CHOOSE({1,2,3,4,5}, N7,S7,X7,AC7,AH7),2)+I7</f>
        <v>267</v>
      </c>
    </row>
    <row r="8" spans="1:35" ht="36.75" customHeight="1">
      <c r="A8" s="66">
        <v>5</v>
      </c>
      <c r="B8" s="175" t="s">
        <v>45</v>
      </c>
      <c r="C8" s="78" t="s">
        <v>51</v>
      </c>
      <c r="D8" s="78" t="s">
        <v>79</v>
      </c>
      <c r="E8" s="35">
        <v>6</v>
      </c>
      <c r="F8" s="126">
        <v>3</v>
      </c>
      <c r="G8" s="35">
        <v>1</v>
      </c>
      <c r="H8" s="11">
        <f>200*(E8+1-F8)*G8/E8</f>
        <v>133.33333333333334</v>
      </c>
      <c r="I8" s="30">
        <f t="shared" si="0"/>
        <v>134</v>
      </c>
      <c r="J8" s="77">
        <v>3</v>
      </c>
      <c r="K8" s="35">
        <v>2</v>
      </c>
      <c r="L8" s="77">
        <v>0.5</v>
      </c>
      <c r="M8" s="11">
        <f>200*(J8+1-K8)*L8/J8</f>
        <v>66.666666666666671</v>
      </c>
      <c r="N8" s="30">
        <f t="shared" si="1"/>
        <v>67</v>
      </c>
      <c r="O8" s="50">
        <v>3</v>
      </c>
      <c r="P8" s="50" t="s">
        <v>42</v>
      </c>
      <c r="Q8" s="50">
        <v>0.25</v>
      </c>
      <c r="R8" s="50">
        <v>0</v>
      </c>
      <c r="S8" s="30">
        <v>0</v>
      </c>
      <c r="T8" s="51">
        <v>5</v>
      </c>
      <c r="U8" s="11" t="s">
        <v>42</v>
      </c>
      <c r="V8" s="50">
        <v>0.25</v>
      </c>
      <c r="W8" s="11">
        <v>0</v>
      </c>
      <c r="X8" s="30">
        <f t="shared" si="2"/>
        <v>0</v>
      </c>
      <c r="Y8" s="3">
        <v>4</v>
      </c>
      <c r="Z8" s="86" t="s">
        <v>42</v>
      </c>
      <c r="AA8" s="3">
        <v>0.5</v>
      </c>
      <c r="AB8" s="11">
        <v>0</v>
      </c>
      <c r="AC8" s="30">
        <f t="shared" si="3"/>
        <v>0</v>
      </c>
      <c r="AD8" s="3">
        <v>8</v>
      </c>
      <c r="AE8" s="86" t="s">
        <v>42</v>
      </c>
      <c r="AF8" s="3">
        <v>1</v>
      </c>
      <c r="AG8" s="11">
        <v>0</v>
      </c>
      <c r="AH8" s="30">
        <f t="shared" si="4"/>
        <v>0</v>
      </c>
      <c r="AI8" s="35">
        <f>LARGE(CHOOSE({1,2,3,4,5}, N8,S8,X8,AC8,AH8),1)+LARGE(CHOOSE({1,2,3,4,5}, N8,S8,X8,AC8,AH8),2)+I8</f>
        <v>201</v>
      </c>
    </row>
    <row r="9" spans="1:35" ht="36.75" customHeight="1">
      <c r="A9" s="66">
        <v>6</v>
      </c>
      <c r="B9" s="176" t="s">
        <v>280</v>
      </c>
      <c r="C9" s="21" t="s">
        <v>281</v>
      </c>
      <c r="D9" s="21" t="s">
        <v>75</v>
      </c>
      <c r="E9" s="35">
        <v>6</v>
      </c>
      <c r="F9" s="3" t="s">
        <v>42</v>
      </c>
      <c r="G9" s="35">
        <v>1</v>
      </c>
      <c r="H9" s="11">
        <v>0</v>
      </c>
      <c r="I9" s="30">
        <f t="shared" si="0"/>
        <v>0</v>
      </c>
      <c r="J9" s="77">
        <v>3</v>
      </c>
      <c r="K9" s="35" t="s">
        <v>42</v>
      </c>
      <c r="L9" s="77">
        <v>0.5</v>
      </c>
      <c r="M9" s="11">
        <v>0</v>
      </c>
      <c r="N9" s="30">
        <f t="shared" si="1"/>
        <v>0</v>
      </c>
      <c r="O9" s="50">
        <v>3</v>
      </c>
      <c r="P9" s="11" t="s">
        <v>42</v>
      </c>
      <c r="Q9" s="50">
        <v>0.25</v>
      </c>
      <c r="R9" s="11">
        <v>0</v>
      </c>
      <c r="S9" s="2">
        <v>0</v>
      </c>
      <c r="T9" s="51">
        <v>5</v>
      </c>
      <c r="U9" s="11" t="s">
        <v>42</v>
      </c>
      <c r="V9" s="50">
        <v>0.25</v>
      </c>
      <c r="W9" s="11">
        <v>0</v>
      </c>
      <c r="X9" s="30">
        <f t="shared" si="2"/>
        <v>0</v>
      </c>
      <c r="Y9" s="3">
        <v>4</v>
      </c>
      <c r="Z9" s="86" t="s">
        <v>42</v>
      </c>
      <c r="AA9" s="3">
        <v>0.5</v>
      </c>
      <c r="AB9" s="11">
        <v>0</v>
      </c>
      <c r="AC9" s="30">
        <f t="shared" si="3"/>
        <v>0</v>
      </c>
      <c r="AD9" s="3">
        <v>8</v>
      </c>
      <c r="AE9" s="3">
        <v>2</v>
      </c>
      <c r="AF9" s="3">
        <v>1</v>
      </c>
      <c r="AG9" s="11">
        <f>200*(AD9+1-AE9)*AF9/AD9</f>
        <v>175</v>
      </c>
      <c r="AH9" s="30">
        <f t="shared" si="4"/>
        <v>175</v>
      </c>
      <c r="AI9" s="35">
        <f>LARGE(CHOOSE({1,2,3,4,5}, N9,S9,X9,AC9,AH9),1)+LARGE(CHOOSE({1,2,3,4,5}, N9,S9,X9,AC9,AH9),2)+I9</f>
        <v>175</v>
      </c>
    </row>
    <row r="10" spans="1:35" ht="36.75" customHeight="1">
      <c r="A10" s="66">
        <v>7</v>
      </c>
      <c r="B10" s="157" t="s">
        <v>84</v>
      </c>
      <c r="C10" s="58" t="s">
        <v>54</v>
      </c>
      <c r="D10" s="58" t="s">
        <v>76</v>
      </c>
      <c r="E10" s="35">
        <v>6</v>
      </c>
      <c r="F10" s="3" t="s">
        <v>42</v>
      </c>
      <c r="G10" s="35">
        <v>1</v>
      </c>
      <c r="H10" s="11">
        <v>0</v>
      </c>
      <c r="I10" s="30">
        <f t="shared" si="0"/>
        <v>0</v>
      </c>
      <c r="J10" s="77">
        <v>3</v>
      </c>
      <c r="K10" s="35" t="s">
        <v>42</v>
      </c>
      <c r="L10" s="77">
        <v>0.5</v>
      </c>
      <c r="M10" s="11">
        <v>0</v>
      </c>
      <c r="N10" s="30">
        <f t="shared" si="1"/>
        <v>0</v>
      </c>
      <c r="O10" s="50">
        <v>3</v>
      </c>
      <c r="P10" s="50">
        <v>3</v>
      </c>
      <c r="Q10" s="50">
        <v>0.25</v>
      </c>
      <c r="R10" s="11">
        <f>200*(O10+1-P10)*Q10/O10</f>
        <v>16.666666666666668</v>
      </c>
      <c r="S10" s="30">
        <f>ROUNDUP(R10,0)</f>
        <v>17</v>
      </c>
      <c r="T10" s="51">
        <v>5</v>
      </c>
      <c r="U10" s="11">
        <v>3</v>
      </c>
      <c r="V10" s="50">
        <v>0.25</v>
      </c>
      <c r="W10" s="11">
        <f>200*(T10+1-U10)*V10/T10</f>
        <v>30</v>
      </c>
      <c r="X10" s="30">
        <f t="shared" si="2"/>
        <v>30</v>
      </c>
      <c r="Y10" s="3">
        <v>4</v>
      </c>
      <c r="Z10" s="86" t="s">
        <v>42</v>
      </c>
      <c r="AA10" s="3">
        <v>0.5</v>
      </c>
      <c r="AB10" s="11">
        <v>0</v>
      </c>
      <c r="AC10" s="30">
        <f t="shared" si="3"/>
        <v>0</v>
      </c>
      <c r="AD10" s="3">
        <v>8</v>
      </c>
      <c r="AE10" s="3">
        <v>6</v>
      </c>
      <c r="AF10" s="3">
        <v>1</v>
      </c>
      <c r="AG10" s="11">
        <f>200*(AD10+1-AE10)*AF10/AD10</f>
        <v>75</v>
      </c>
      <c r="AH10" s="30">
        <f t="shared" si="4"/>
        <v>75</v>
      </c>
      <c r="AI10" s="35">
        <f>LARGE(CHOOSE({1,2,3,4,5}, N10,S10,X10,AC10,AH10),1)+LARGE(CHOOSE({1,2,3,4,5}, N10,S10,X10,AC10,AH10),2)+I10</f>
        <v>105</v>
      </c>
    </row>
    <row r="11" spans="1:35" ht="36.75" customHeight="1">
      <c r="A11" s="66">
        <v>8</v>
      </c>
      <c r="B11" s="176" t="s">
        <v>284</v>
      </c>
      <c r="C11" s="21" t="s">
        <v>285</v>
      </c>
      <c r="D11" s="21" t="s">
        <v>77</v>
      </c>
      <c r="E11" s="35">
        <v>6</v>
      </c>
      <c r="F11" s="3" t="s">
        <v>42</v>
      </c>
      <c r="G11" s="35">
        <v>1</v>
      </c>
      <c r="H11" s="11">
        <v>0</v>
      </c>
      <c r="I11" s="30">
        <f t="shared" si="0"/>
        <v>0</v>
      </c>
      <c r="J11" s="77">
        <v>3</v>
      </c>
      <c r="K11" s="35" t="s">
        <v>42</v>
      </c>
      <c r="L11" s="77">
        <v>0.5</v>
      </c>
      <c r="M11" s="11">
        <v>0</v>
      </c>
      <c r="N11" s="30">
        <f t="shared" si="1"/>
        <v>0</v>
      </c>
      <c r="O11" s="50">
        <v>3</v>
      </c>
      <c r="P11" s="11" t="s">
        <v>42</v>
      </c>
      <c r="Q11" s="50">
        <v>0.25</v>
      </c>
      <c r="R11" s="11">
        <v>0</v>
      </c>
      <c r="S11" s="2">
        <v>0</v>
      </c>
      <c r="T11" s="51">
        <v>5</v>
      </c>
      <c r="U11" s="11" t="s">
        <v>42</v>
      </c>
      <c r="V11" s="50">
        <v>0.25</v>
      </c>
      <c r="W11" s="11">
        <v>0</v>
      </c>
      <c r="X11" s="30">
        <f t="shared" si="2"/>
        <v>0</v>
      </c>
      <c r="Y11" s="3">
        <v>4</v>
      </c>
      <c r="Z11" s="86" t="s">
        <v>42</v>
      </c>
      <c r="AA11" s="3">
        <v>0.5</v>
      </c>
      <c r="AB11" s="11">
        <v>0</v>
      </c>
      <c r="AC11" s="30">
        <f t="shared" si="3"/>
        <v>0</v>
      </c>
      <c r="AD11" s="3">
        <v>8</v>
      </c>
      <c r="AE11" s="3">
        <v>5</v>
      </c>
      <c r="AF11" s="3">
        <v>1</v>
      </c>
      <c r="AG11" s="11">
        <f>200*(AD11+1-AE11)*AF11/AD11</f>
        <v>100</v>
      </c>
      <c r="AH11" s="30">
        <f t="shared" si="4"/>
        <v>100</v>
      </c>
      <c r="AI11" s="35">
        <f>LARGE(CHOOSE({1,2,3,4,5}, N11,S11,X11,AC11,AH11),1)+LARGE(CHOOSE({1,2,3,4,5}, N11,S11,X11,AC11,AH11),2)+I11</f>
        <v>100</v>
      </c>
    </row>
    <row r="12" spans="1:35" ht="36.75" customHeight="1">
      <c r="A12" s="66">
        <v>9</v>
      </c>
      <c r="B12" s="176" t="s">
        <v>338</v>
      </c>
      <c r="C12" s="21" t="s">
        <v>339</v>
      </c>
      <c r="D12" s="21" t="s">
        <v>105</v>
      </c>
      <c r="E12" s="35">
        <v>6</v>
      </c>
      <c r="F12" s="3">
        <v>4</v>
      </c>
      <c r="G12" s="35">
        <v>1</v>
      </c>
      <c r="H12" s="11">
        <f>200*(E12+1-F12)*G12/E12</f>
        <v>100</v>
      </c>
      <c r="I12" s="30">
        <f t="shared" si="0"/>
        <v>100</v>
      </c>
      <c r="J12" s="77">
        <v>3</v>
      </c>
      <c r="K12" s="35" t="s">
        <v>42</v>
      </c>
      <c r="L12" s="77">
        <v>0.5</v>
      </c>
      <c r="M12" s="11">
        <v>0</v>
      </c>
      <c r="N12" s="30">
        <f t="shared" si="1"/>
        <v>0</v>
      </c>
      <c r="O12" s="50">
        <v>3</v>
      </c>
      <c r="P12" s="11" t="s">
        <v>42</v>
      </c>
      <c r="Q12" s="50">
        <v>0.25</v>
      </c>
      <c r="R12" s="11">
        <v>0</v>
      </c>
      <c r="S12" s="2">
        <v>0</v>
      </c>
      <c r="T12" s="51">
        <v>5</v>
      </c>
      <c r="U12" s="11" t="s">
        <v>42</v>
      </c>
      <c r="V12" s="50">
        <v>0.25</v>
      </c>
      <c r="W12" s="11">
        <v>0</v>
      </c>
      <c r="X12" s="30">
        <f t="shared" si="2"/>
        <v>0</v>
      </c>
      <c r="Y12" s="3">
        <v>4</v>
      </c>
      <c r="Z12" s="86" t="s">
        <v>42</v>
      </c>
      <c r="AA12" s="3">
        <v>0.5</v>
      </c>
      <c r="AB12" s="11">
        <v>0</v>
      </c>
      <c r="AC12" s="30">
        <f t="shared" si="3"/>
        <v>0</v>
      </c>
      <c r="AD12" s="3">
        <v>8</v>
      </c>
      <c r="AE12" s="86" t="s">
        <v>42</v>
      </c>
      <c r="AF12" s="3">
        <v>1</v>
      </c>
      <c r="AG12" s="11">
        <v>0</v>
      </c>
      <c r="AH12" s="30">
        <f t="shared" si="4"/>
        <v>0</v>
      </c>
      <c r="AI12" s="35">
        <f>LARGE(CHOOSE({1,2,3,4,5}, N12,S12,X12,AC12,AH12),1)+LARGE(CHOOSE({1,2,3,4,5}, N12,S12,X12,AC12,AH12),2)+I12</f>
        <v>100</v>
      </c>
    </row>
    <row r="13" spans="1:35" ht="42" customHeight="1">
      <c r="A13" s="66">
        <v>10</v>
      </c>
      <c r="B13" s="157" t="s">
        <v>38</v>
      </c>
      <c r="C13" s="58" t="s">
        <v>53</v>
      </c>
      <c r="D13" s="58" t="s">
        <v>76</v>
      </c>
      <c r="E13" s="35">
        <v>6</v>
      </c>
      <c r="F13" s="3" t="s">
        <v>42</v>
      </c>
      <c r="G13" s="35">
        <v>1</v>
      </c>
      <c r="H13" s="11">
        <v>0</v>
      </c>
      <c r="I13" s="30">
        <f t="shared" si="0"/>
        <v>0</v>
      </c>
      <c r="J13" s="77">
        <v>3</v>
      </c>
      <c r="K13" s="35" t="s">
        <v>42</v>
      </c>
      <c r="L13" s="77">
        <v>0.5</v>
      </c>
      <c r="M13" s="11">
        <v>0</v>
      </c>
      <c r="N13" s="30">
        <f t="shared" si="1"/>
        <v>0</v>
      </c>
      <c r="O13" s="50">
        <v>3</v>
      </c>
      <c r="P13" s="50" t="s">
        <v>42</v>
      </c>
      <c r="Q13" s="50">
        <v>0.25</v>
      </c>
      <c r="R13" s="50">
        <v>0</v>
      </c>
      <c r="S13" s="30">
        <v>0</v>
      </c>
      <c r="T13" s="51">
        <v>5</v>
      </c>
      <c r="U13" s="11" t="s">
        <v>42</v>
      </c>
      <c r="V13" s="50">
        <v>0.25</v>
      </c>
      <c r="W13" s="11">
        <v>0</v>
      </c>
      <c r="X13" s="30">
        <f t="shared" si="2"/>
        <v>0</v>
      </c>
      <c r="Y13" s="3">
        <v>4</v>
      </c>
      <c r="Z13" s="3">
        <v>3</v>
      </c>
      <c r="AA13" s="3">
        <v>0.5</v>
      </c>
      <c r="AB13" s="11">
        <f>200*(Y13+1-Z13)*AA13/Y13</f>
        <v>50</v>
      </c>
      <c r="AC13" s="30">
        <f t="shared" si="3"/>
        <v>50</v>
      </c>
      <c r="AD13" s="3">
        <v>8</v>
      </c>
      <c r="AE13" s="86" t="s">
        <v>42</v>
      </c>
      <c r="AF13" s="3">
        <v>1</v>
      </c>
      <c r="AG13" s="11">
        <v>0</v>
      </c>
      <c r="AH13" s="30">
        <f t="shared" si="4"/>
        <v>0</v>
      </c>
      <c r="AI13" s="35">
        <f>LARGE(CHOOSE({1,2,3,4,5}, N13,S13,X13,AC13,AH13),1)+LARGE(CHOOSE({1,2,3,4,5}, N13,S13,X13,AC13,AH13),2)+I13</f>
        <v>50</v>
      </c>
    </row>
    <row r="14" spans="1:35" ht="33" customHeight="1">
      <c r="A14" s="66">
        <v>11</v>
      </c>
      <c r="B14" s="176" t="s">
        <v>286</v>
      </c>
      <c r="C14" s="21" t="s">
        <v>287</v>
      </c>
      <c r="D14" s="21" t="s">
        <v>272</v>
      </c>
      <c r="E14" s="35">
        <v>6</v>
      </c>
      <c r="F14" s="3" t="s">
        <v>42</v>
      </c>
      <c r="G14" s="35">
        <v>1</v>
      </c>
      <c r="H14" s="11">
        <v>0</v>
      </c>
      <c r="I14" s="30">
        <f t="shared" si="0"/>
        <v>0</v>
      </c>
      <c r="J14" s="77">
        <v>3</v>
      </c>
      <c r="K14" s="35" t="s">
        <v>42</v>
      </c>
      <c r="L14" s="77">
        <v>0.5</v>
      </c>
      <c r="M14" s="11">
        <v>0</v>
      </c>
      <c r="N14" s="30">
        <f t="shared" si="1"/>
        <v>0</v>
      </c>
      <c r="O14" s="50">
        <v>3</v>
      </c>
      <c r="P14" s="11" t="s">
        <v>42</v>
      </c>
      <c r="Q14" s="50">
        <v>0.25</v>
      </c>
      <c r="R14" s="11">
        <v>0</v>
      </c>
      <c r="S14" s="2">
        <v>0</v>
      </c>
      <c r="T14" s="51">
        <v>5</v>
      </c>
      <c r="U14" s="11" t="s">
        <v>42</v>
      </c>
      <c r="V14" s="50">
        <v>0.25</v>
      </c>
      <c r="W14" s="11">
        <v>0</v>
      </c>
      <c r="X14" s="30">
        <f t="shared" si="2"/>
        <v>0</v>
      </c>
      <c r="Y14" s="3">
        <v>4</v>
      </c>
      <c r="Z14" s="86" t="s">
        <v>42</v>
      </c>
      <c r="AA14" s="3">
        <v>0.5</v>
      </c>
      <c r="AB14" s="11">
        <v>0</v>
      </c>
      <c r="AC14" s="30">
        <f t="shared" si="3"/>
        <v>0</v>
      </c>
      <c r="AD14" s="3">
        <v>8</v>
      </c>
      <c r="AE14" s="3">
        <v>7</v>
      </c>
      <c r="AF14" s="3">
        <v>1</v>
      </c>
      <c r="AG14" s="11">
        <f>200*(AD14+1-AE14)*AF14/AD14</f>
        <v>50</v>
      </c>
      <c r="AH14" s="30">
        <f t="shared" si="4"/>
        <v>50</v>
      </c>
      <c r="AI14" s="35">
        <f>LARGE(CHOOSE({1,2,3,4,5}, N14,S14,X14,AC14,AH14),1)+LARGE(CHOOSE({1,2,3,4,5}, N14,S14,X14,AC14,AH14),2)+I14</f>
        <v>50</v>
      </c>
    </row>
    <row r="15" spans="1:35" ht="33" customHeight="1">
      <c r="A15" s="66">
        <v>12</v>
      </c>
      <c r="B15" s="157" t="s">
        <v>223</v>
      </c>
      <c r="C15" s="58" t="s">
        <v>132</v>
      </c>
      <c r="D15" s="58" t="s">
        <v>83</v>
      </c>
      <c r="E15" s="35">
        <v>6</v>
      </c>
      <c r="F15" s="3" t="s">
        <v>42</v>
      </c>
      <c r="G15" s="35">
        <v>1</v>
      </c>
      <c r="H15" s="11">
        <v>0</v>
      </c>
      <c r="I15" s="30">
        <f t="shared" si="0"/>
        <v>0</v>
      </c>
      <c r="J15" s="77">
        <v>3</v>
      </c>
      <c r="K15" s="35">
        <v>3</v>
      </c>
      <c r="L15" s="77">
        <v>0.5</v>
      </c>
      <c r="M15" s="11">
        <f>200*(J15+1-K15)*L15/J15</f>
        <v>33.333333333333336</v>
      </c>
      <c r="N15" s="76">
        <f t="shared" si="1"/>
        <v>34</v>
      </c>
      <c r="O15" s="50">
        <v>3</v>
      </c>
      <c r="P15" s="11" t="s">
        <v>42</v>
      </c>
      <c r="Q15" s="50">
        <v>0.25</v>
      </c>
      <c r="R15" s="11">
        <v>0</v>
      </c>
      <c r="S15" s="2">
        <v>0</v>
      </c>
      <c r="T15" s="51">
        <v>5</v>
      </c>
      <c r="U15" s="11" t="s">
        <v>42</v>
      </c>
      <c r="V15" s="50">
        <v>0.25</v>
      </c>
      <c r="W15" s="11">
        <v>0</v>
      </c>
      <c r="X15" s="30">
        <f t="shared" si="2"/>
        <v>0</v>
      </c>
      <c r="Y15" s="3">
        <v>4</v>
      </c>
      <c r="Z15" s="86" t="s">
        <v>42</v>
      </c>
      <c r="AA15" s="3">
        <v>0.5</v>
      </c>
      <c r="AB15" s="11">
        <v>0</v>
      </c>
      <c r="AC15" s="30">
        <f t="shared" si="3"/>
        <v>0</v>
      </c>
      <c r="AD15" s="3">
        <v>8</v>
      </c>
      <c r="AE15" s="86" t="s">
        <v>42</v>
      </c>
      <c r="AF15" s="3">
        <v>1</v>
      </c>
      <c r="AG15" s="11">
        <v>0</v>
      </c>
      <c r="AH15" s="30">
        <f t="shared" si="4"/>
        <v>0</v>
      </c>
      <c r="AI15" s="35">
        <f>LARGE(CHOOSE({1,2,3,4,5}, N15,S15,X15,AC15,AH15),1)+LARGE(CHOOSE({1,2,3,4,5}, N15,S15,X15,AC15,AH15),2)+I15</f>
        <v>34</v>
      </c>
    </row>
    <row r="16" spans="1:35" ht="33" customHeight="1">
      <c r="A16" s="66">
        <v>13</v>
      </c>
      <c r="B16" s="21" t="s">
        <v>340</v>
      </c>
      <c r="C16" s="21" t="s">
        <v>341</v>
      </c>
      <c r="D16" s="21" t="s">
        <v>131</v>
      </c>
      <c r="E16" s="35">
        <v>6</v>
      </c>
      <c r="F16" s="3">
        <v>6</v>
      </c>
      <c r="G16" s="35">
        <v>1</v>
      </c>
      <c r="H16" s="11">
        <f>200*(E16+1-F16)*G16/E16</f>
        <v>33.333333333333336</v>
      </c>
      <c r="I16" s="30">
        <f t="shared" si="0"/>
        <v>34</v>
      </c>
      <c r="J16" s="77">
        <v>3</v>
      </c>
      <c r="K16" s="35" t="s">
        <v>42</v>
      </c>
      <c r="L16" s="77">
        <v>0.5</v>
      </c>
      <c r="M16" s="11">
        <v>0</v>
      </c>
      <c r="N16" s="30">
        <f t="shared" si="1"/>
        <v>0</v>
      </c>
      <c r="O16" s="50">
        <v>3</v>
      </c>
      <c r="P16" s="11" t="s">
        <v>42</v>
      </c>
      <c r="Q16" s="50">
        <v>0.25</v>
      </c>
      <c r="R16" s="11">
        <v>0</v>
      </c>
      <c r="S16" s="2">
        <v>0</v>
      </c>
      <c r="T16" s="51">
        <v>5</v>
      </c>
      <c r="U16" s="11" t="s">
        <v>42</v>
      </c>
      <c r="V16" s="50">
        <v>0.25</v>
      </c>
      <c r="W16" s="11">
        <v>0</v>
      </c>
      <c r="X16" s="30">
        <f t="shared" si="2"/>
        <v>0</v>
      </c>
      <c r="Y16" s="3">
        <v>4</v>
      </c>
      <c r="Z16" s="86" t="s">
        <v>42</v>
      </c>
      <c r="AA16" s="3">
        <v>0.5</v>
      </c>
      <c r="AB16" s="11">
        <v>0</v>
      </c>
      <c r="AC16" s="30">
        <f t="shared" si="3"/>
        <v>0</v>
      </c>
      <c r="AD16" s="3">
        <v>8</v>
      </c>
      <c r="AE16" s="86" t="s">
        <v>42</v>
      </c>
      <c r="AF16" s="3">
        <v>1</v>
      </c>
      <c r="AG16" s="11">
        <v>0</v>
      </c>
      <c r="AH16" s="30">
        <f t="shared" si="4"/>
        <v>0</v>
      </c>
      <c r="AI16" s="35">
        <f>LARGE(CHOOSE({1,2,3,4,5}, N16,S16,X16,AC16,AH16),1)+LARGE(CHOOSE({1,2,3,4,5}, N16,S16,X16,AC16,AH16),2)+I16</f>
        <v>34</v>
      </c>
    </row>
    <row r="17" spans="1:35" ht="25.5" customHeight="1">
      <c r="A17" s="66">
        <v>14</v>
      </c>
      <c r="B17" s="175" t="s">
        <v>118</v>
      </c>
      <c r="C17" s="78" t="s">
        <v>119</v>
      </c>
      <c r="D17" s="78" t="s">
        <v>76</v>
      </c>
      <c r="E17" s="35">
        <v>6</v>
      </c>
      <c r="F17" s="3" t="s">
        <v>42</v>
      </c>
      <c r="G17" s="35">
        <v>1</v>
      </c>
      <c r="H17" s="11">
        <v>0</v>
      </c>
      <c r="I17" s="30">
        <f t="shared" si="0"/>
        <v>0</v>
      </c>
      <c r="J17" s="77">
        <v>3</v>
      </c>
      <c r="K17" s="35" t="s">
        <v>42</v>
      </c>
      <c r="L17" s="77">
        <v>0.5</v>
      </c>
      <c r="M17" s="11">
        <v>0</v>
      </c>
      <c r="N17" s="30">
        <f t="shared" si="1"/>
        <v>0</v>
      </c>
      <c r="O17" s="50">
        <v>3</v>
      </c>
      <c r="P17" s="11" t="s">
        <v>42</v>
      </c>
      <c r="Q17" s="50">
        <v>0.25</v>
      </c>
      <c r="R17" s="11">
        <v>0</v>
      </c>
      <c r="S17" s="2">
        <v>0</v>
      </c>
      <c r="T17" s="51">
        <v>5</v>
      </c>
      <c r="U17" s="11" t="s">
        <v>42</v>
      </c>
      <c r="V17" s="50">
        <v>0.25</v>
      </c>
      <c r="W17" s="11">
        <v>0</v>
      </c>
      <c r="X17" s="30">
        <f t="shared" si="2"/>
        <v>0</v>
      </c>
      <c r="Y17" s="3">
        <v>4</v>
      </c>
      <c r="Z17" s="86" t="s">
        <v>194</v>
      </c>
      <c r="AA17" s="3">
        <v>0.5</v>
      </c>
      <c r="AB17" s="11">
        <f>200*(Y17+1-Z17)*AA17/Y17</f>
        <v>25</v>
      </c>
      <c r="AC17" s="30">
        <f t="shared" si="3"/>
        <v>25</v>
      </c>
      <c r="AD17" s="3">
        <v>8</v>
      </c>
      <c r="AE17" s="86" t="s">
        <v>42</v>
      </c>
      <c r="AF17" s="3">
        <v>1</v>
      </c>
      <c r="AG17" s="11">
        <v>0</v>
      </c>
      <c r="AH17" s="30">
        <f t="shared" si="4"/>
        <v>0</v>
      </c>
      <c r="AI17" s="35">
        <f>LARGE(CHOOSE({1,2,3,4,5}, N17,S17,X17,AC17,AH17),1)+LARGE(CHOOSE({1,2,3,4,5}, N17,S17,X17,AC17,AH17),2)+I17</f>
        <v>25</v>
      </c>
    </row>
    <row r="18" spans="1:35" ht="32.25" customHeight="1">
      <c r="A18" s="66">
        <v>15</v>
      </c>
      <c r="B18" s="175" t="s">
        <v>47</v>
      </c>
      <c r="C18" s="78" t="s">
        <v>55</v>
      </c>
      <c r="D18" s="78" t="s">
        <v>82</v>
      </c>
      <c r="E18" s="35">
        <v>6</v>
      </c>
      <c r="F18" s="3" t="s">
        <v>42</v>
      </c>
      <c r="G18" s="35">
        <v>1</v>
      </c>
      <c r="H18" s="11">
        <v>0</v>
      </c>
      <c r="I18" s="30">
        <f t="shared" si="0"/>
        <v>0</v>
      </c>
      <c r="J18" s="77">
        <v>3</v>
      </c>
      <c r="K18" s="35" t="s">
        <v>42</v>
      </c>
      <c r="L18" s="77">
        <v>0.5</v>
      </c>
      <c r="M18" s="11">
        <v>0</v>
      </c>
      <c r="N18" s="30">
        <f t="shared" si="1"/>
        <v>0</v>
      </c>
      <c r="O18" s="50">
        <v>3</v>
      </c>
      <c r="P18" s="11" t="s">
        <v>42</v>
      </c>
      <c r="Q18" s="50">
        <v>0.25</v>
      </c>
      <c r="R18" s="11">
        <v>0</v>
      </c>
      <c r="S18" s="2">
        <v>0</v>
      </c>
      <c r="T18" s="51">
        <v>5</v>
      </c>
      <c r="U18" s="50">
        <v>5</v>
      </c>
      <c r="V18" s="50">
        <v>0.25</v>
      </c>
      <c r="W18" s="11">
        <f>200*(T18+1-U18)*V18/T18</f>
        <v>10</v>
      </c>
      <c r="X18" s="30">
        <f t="shared" si="2"/>
        <v>10</v>
      </c>
      <c r="Y18" s="3">
        <v>4</v>
      </c>
      <c r="Z18" s="86" t="s">
        <v>42</v>
      </c>
      <c r="AA18" s="3">
        <v>0.5</v>
      </c>
      <c r="AB18" s="11">
        <v>0</v>
      </c>
      <c r="AC18" s="30">
        <f t="shared" si="3"/>
        <v>0</v>
      </c>
      <c r="AD18" s="3">
        <v>8</v>
      </c>
      <c r="AE18" s="86" t="s">
        <v>42</v>
      </c>
      <c r="AF18" s="3">
        <v>1</v>
      </c>
      <c r="AG18" s="11">
        <v>0</v>
      </c>
      <c r="AH18" s="30">
        <f t="shared" si="4"/>
        <v>0</v>
      </c>
      <c r="AI18" s="35">
        <f>LARGE(CHOOSE({1,2,3,4,5}, N18,S18,X18,AC18,AH18),1)+LARGE(CHOOSE({1,2,3,4,5}, N18,S18,X18,AC18,AH18),2)+I18</f>
        <v>10</v>
      </c>
    </row>
    <row r="19" spans="1:35" ht="24.75" customHeight="1">
      <c r="A19" s="66">
        <v>16</v>
      </c>
      <c r="B19" s="176" t="s">
        <v>289</v>
      </c>
      <c r="C19" s="21" t="s">
        <v>288</v>
      </c>
      <c r="D19" s="21" t="s">
        <v>290</v>
      </c>
      <c r="E19" s="35">
        <v>6</v>
      </c>
      <c r="F19" s="3" t="s">
        <v>42</v>
      </c>
      <c r="G19" s="35">
        <v>1</v>
      </c>
      <c r="H19" s="11">
        <v>0</v>
      </c>
      <c r="I19" s="30">
        <f t="shared" si="0"/>
        <v>0</v>
      </c>
      <c r="J19" s="77">
        <v>3</v>
      </c>
      <c r="K19" s="35" t="s">
        <v>42</v>
      </c>
      <c r="L19" s="77">
        <v>0.5</v>
      </c>
      <c r="M19" s="11">
        <v>0</v>
      </c>
      <c r="N19" s="30">
        <f t="shared" si="1"/>
        <v>0</v>
      </c>
      <c r="O19" s="50">
        <v>3</v>
      </c>
      <c r="P19" s="11" t="s">
        <v>42</v>
      </c>
      <c r="Q19" s="50">
        <v>0.25</v>
      </c>
      <c r="R19" s="11">
        <v>0</v>
      </c>
      <c r="S19" s="2">
        <v>0</v>
      </c>
      <c r="T19" s="51">
        <v>5</v>
      </c>
      <c r="U19" s="11" t="s">
        <v>42</v>
      </c>
      <c r="V19" s="50">
        <v>0.25</v>
      </c>
      <c r="W19" s="11">
        <v>0</v>
      </c>
      <c r="X19" s="30">
        <f t="shared" si="2"/>
        <v>0</v>
      </c>
      <c r="Y19" s="3">
        <v>4</v>
      </c>
      <c r="Z19" s="86" t="s">
        <v>42</v>
      </c>
      <c r="AA19" s="3">
        <v>0.5</v>
      </c>
      <c r="AB19" s="11">
        <v>0</v>
      </c>
      <c r="AC19" s="30">
        <f t="shared" si="3"/>
        <v>0</v>
      </c>
      <c r="AD19" s="3">
        <v>8</v>
      </c>
      <c r="AE19" s="3">
        <v>8</v>
      </c>
      <c r="AF19" s="3">
        <v>1</v>
      </c>
      <c r="AG19" s="38" t="s">
        <v>300</v>
      </c>
      <c r="AH19" s="30">
        <v>0</v>
      </c>
      <c r="AI19" s="35">
        <f>LARGE(CHOOSE({1,2,3,4,5}, N19,S19,X19,AC19,AH19),1)+LARGE(CHOOSE({1,2,3,4,5}, N19,S19,X19,AC19,AH19),2)+I19</f>
        <v>0</v>
      </c>
    </row>
  </sheetData>
  <autoFilter ref="A3:AI19">
    <sortState ref="A5:AI19">
      <sortCondition descending="1" ref="AI3:AI19"/>
    </sortState>
  </autoFilter>
  <sortState ref="A5:A28">
    <sortCondition ref="A4"/>
  </sortState>
  <mergeCells count="12">
    <mergeCell ref="AI2:AI3"/>
    <mergeCell ref="A1:AH1"/>
    <mergeCell ref="D2:D3"/>
    <mergeCell ref="C2:C3"/>
    <mergeCell ref="B2:B3"/>
    <mergeCell ref="A2:A3"/>
    <mergeCell ref="J2:N2"/>
    <mergeCell ref="T2:X2"/>
    <mergeCell ref="AD2:AH2"/>
    <mergeCell ref="O2:S2"/>
    <mergeCell ref="Y2:AC2"/>
    <mergeCell ref="E2:I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"/>
  <sheetViews>
    <sheetView view="pageBreakPreview" zoomScale="85" zoomScaleNormal="100" zoomScaleSheetLayoutView="85" zoomScalePageLayoutView="85" workbookViewId="0">
      <selection activeCell="I8" sqref="I8"/>
    </sheetView>
  </sheetViews>
  <sheetFormatPr defaultRowHeight="15"/>
  <cols>
    <col min="1" max="1" width="6.5703125" style="8" customWidth="1"/>
    <col min="2" max="2" width="31.7109375" style="8" customWidth="1"/>
    <col min="3" max="3" width="22.5703125" style="8" customWidth="1"/>
    <col min="4" max="9" width="12.5703125" style="8" customWidth="1"/>
    <col min="10" max="11" width="9.42578125" style="13" customWidth="1"/>
    <col min="12" max="12" width="9.7109375" style="13" customWidth="1"/>
    <col min="13" max="13" width="8.5703125" style="13" customWidth="1"/>
    <col min="14" max="14" width="6.5703125" style="13" bestFit="1" customWidth="1"/>
    <col min="15" max="15" width="15.42578125" style="13" customWidth="1"/>
    <col min="16" max="16384" width="9.140625" style="8"/>
  </cols>
  <sheetData>
    <row r="1" spans="1:15" ht="21">
      <c r="A1" s="225" t="s">
        <v>5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</row>
    <row r="2" spans="1:15" s="14" customFormat="1" ht="63.75" customHeight="1">
      <c r="A2" s="41"/>
      <c r="B2" s="41"/>
      <c r="C2" s="41"/>
      <c r="D2" s="41"/>
      <c r="E2" s="226" t="s">
        <v>354</v>
      </c>
      <c r="F2" s="226"/>
      <c r="G2" s="226"/>
      <c r="H2" s="226"/>
      <c r="I2" s="226"/>
      <c r="J2" s="226" t="s">
        <v>321</v>
      </c>
      <c r="K2" s="226"/>
      <c r="L2" s="226"/>
      <c r="M2" s="226"/>
      <c r="N2" s="226"/>
    </row>
    <row r="3" spans="1:15" s="13" customFormat="1" ht="129" customHeight="1">
      <c r="A3" s="20" t="s">
        <v>1</v>
      </c>
      <c r="B3" s="20" t="s">
        <v>2</v>
      </c>
      <c r="C3" s="20" t="s">
        <v>7</v>
      </c>
      <c r="D3" s="20" t="s">
        <v>87</v>
      </c>
      <c r="E3" s="42" t="s">
        <v>121</v>
      </c>
      <c r="F3" s="42" t="s">
        <v>122</v>
      </c>
      <c r="G3" s="42" t="s">
        <v>123</v>
      </c>
      <c r="H3" s="43" t="s">
        <v>103</v>
      </c>
      <c r="I3" s="57" t="s">
        <v>128</v>
      </c>
      <c r="J3" s="42" t="s">
        <v>121</v>
      </c>
      <c r="K3" s="42" t="s">
        <v>122</v>
      </c>
      <c r="L3" s="42" t="s">
        <v>123</v>
      </c>
      <c r="M3" s="43" t="s">
        <v>103</v>
      </c>
      <c r="N3" s="57" t="s">
        <v>128</v>
      </c>
      <c r="O3" s="192" t="s">
        <v>18</v>
      </c>
    </row>
    <row r="4" spans="1:15" s="14" customFormat="1" ht="25.5" customHeight="1">
      <c r="A4" s="14">
        <v>1</v>
      </c>
      <c r="B4" s="14" t="s">
        <v>324</v>
      </c>
      <c r="C4" s="14" t="s">
        <v>325</v>
      </c>
      <c r="D4" s="56" t="s">
        <v>328</v>
      </c>
      <c r="E4" s="56">
        <v>1</v>
      </c>
      <c r="F4" s="56">
        <v>1</v>
      </c>
      <c r="G4" s="56">
        <v>1</v>
      </c>
      <c r="H4" s="11">
        <f t="shared" ref="H4" si="0">200*(E4+1-F4)*G4/E4</f>
        <v>200</v>
      </c>
      <c r="I4" s="30">
        <f t="shared" ref="I4" si="1">ROUNDUP(H4,0)</f>
        <v>200</v>
      </c>
      <c r="J4" s="15">
        <v>1</v>
      </c>
      <c r="K4" s="15">
        <v>1</v>
      </c>
      <c r="L4" s="15">
        <v>1</v>
      </c>
      <c r="M4" s="11">
        <f t="shared" ref="M4" si="2">200*(J4+1-K4)*L4/J4</f>
        <v>200</v>
      </c>
      <c r="N4" s="30">
        <f t="shared" ref="N4" si="3">ROUNDUP(M4,0)</f>
        <v>200</v>
      </c>
      <c r="O4" s="15">
        <f>SUM(I4+N4)</f>
        <v>400</v>
      </c>
    </row>
  </sheetData>
  <autoFilter ref="A3:O3">
    <sortState ref="A4:AJ7">
      <sortCondition descending="1" ref="O3:O5"/>
    </sortState>
  </autoFilter>
  <sortState ref="A5:AJ7">
    <sortCondition descending="1" ref="O5:O7"/>
  </sortState>
  <mergeCells count="3">
    <mergeCell ref="A1:N1"/>
    <mergeCell ref="J2:N2"/>
    <mergeCell ref="E2:I2"/>
  </mergeCells>
  <pageMargins left="4.642857142857143E-2" right="4.4642857142857144E-2" top="6.7708333333333329E-2" bottom="0.14895833333333333" header="0.3" footer="0.3"/>
  <pageSetup paperSize="9" scale="70" orientation="landscape" r:id="rId1"/>
  <colBreaks count="1" manualBreakCount="1">
    <brk id="16" max="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V16"/>
  <sheetViews>
    <sheetView view="pageBreakPreview" topLeftCell="J1" zoomScale="70" zoomScaleNormal="100" zoomScaleSheetLayoutView="70" zoomScalePageLayoutView="115" workbookViewId="0">
      <selection activeCell="P19" sqref="P19"/>
    </sheetView>
  </sheetViews>
  <sheetFormatPr defaultRowHeight="15"/>
  <cols>
    <col min="1" max="1" width="6" style="15" customWidth="1"/>
    <col min="2" max="2" width="25.5703125" style="14" customWidth="1"/>
    <col min="3" max="3" width="13.5703125" style="15" customWidth="1"/>
    <col min="4" max="4" width="15.85546875" style="15" customWidth="1"/>
    <col min="5" max="5" width="10" style="15" customWidth="1"/>
    <col min="6" max="6" width="11.85546875" style="15" customWidth="1"/>
    <col min="7" max="7" width="7" style="15" customWidth="1"/>
    <col min="8" max="8" width="11.28515625" style="15" customWidth="1"/>
    <col min="9" max="14" width="9.140625" style="15" customWidth="1"/>
    <col min="15" max="15" width="9.7109375" style="15" customWidth="1"/>
    <col min="16" max="16" width="12" style="25" customWidth="1"/>
    <col min="17" max="17" width="12" style="15" customWidth="1"/>
    <col min="18" max="18" width="11" style="15" customWidth="1"/>
    <col min="19" max="19" width="12" style="15" customWidth="1"/>
    <col min="20" max="39" width="10.5703125" style="15" customWidth="1"/>
    <col min="40" max="40" width="17.42578125" style="15" customWidth="1"/>
    <col min="41" max="16384" width="9.140625" style="14"/>
  </cols>
  <sheetData>
    <row r="1" spans="1:48" ht="20.25">
      <c r="A1" s="229" t="s">
        <v>3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32"/>
      <c r="AO1" s="31"/>
      <c r="AP1" s="31"/>
      <c r="AQ1" s="31"/>
      <c r="AR1" s="31"/>
      <c r="AS1" s="31"/>
      <c r="AT1" s="31"/>
      <c r="AU1" s="31"/>
      <c r="AV1" s="31"/>
    </row>
    <row r="2" spans="1:48" ht="155.25" customHeight="1">
      <c r="A2" s="233" t="s">
        <v>1</v>
      </c>
      <c r="B2" s="235" t="s">
        <v>2</v>
      </c>
      <c r="C2" s="233" t="s">
        <v>7</v>
      </c>
      <c r="D2" s="231" t="s">
        <v>73</v>
      </c>
      <c r="E2" s="230" t="s">
        <v>303</v>
      </c>
      <c r="F2" s="230"/>
      <c r="G2" s="230"/>
      <c r="H2" s="230"/>
      <c r="I2" s="230"/>
      <c r="J2" s="230" t="s">
        <v>236</v>
      </c>
      <c r="K2" s="230"/>
      <c r="L2" s="230"/>
      <c r="M2" s="230"/>
      <c r="N2" s="230"/>
      <c r="O2" s="230" t="s">
        <v>309</v>
      </c>
      <c r="P2" s="230"/>
      <c r="Q2" s="230"/>
      <c r="R2" s="230"/>
      <c r="S2" s="230"/>
      <c r="T2" s="230" t="s">
        <v>310</v>
      </c>
      <c r="U2" s="230"/>
      <c r="V2" s="230"/>
      <c r="W2" s="230"/>
      <c r="X2" s="230"/>
      <c r="Y2" s="230" t="s">
        <v>192</v>
      </c>
      <c r="Z2" s="230"/>
      <c r="AA2" s="230"/>
      <c r="AB2" s="230"/>
      <c r="AC2" s="230"/>
      <c r="AD2" s="230" t="s">
        <v>306</v>
      </c>
      <c r="AE2" s="230"/>
      <c r="AF2" s="230"/>
      <c r="AG2" s="230"/>
      <c r="AH2" s="230"/>
      <c r="AI2" s="230" t="s">
        <v>355</v>
      </c>
      <c r="AJ2" s="230"/>
      <c r="AK2" s="230"/>
      <c r="AL2" s="230"/>
      <c r="AM2" s="230"/>
      <c r="AN2" s="227" t="s">
        <v>257</v>
      </c>
      <c r="AO2" s="52"/>
      <c r="AP2" s="52"/>
      <c r="AQ2" s="52"/>
      <c r="AR2" s="52"/>
      <c r="AS2" s="52"/>
      <c r="AT2" s="52"/>
      <c r="AU2" s="52"/>
      <c r="AV2" s="52"/>
    </row>
    <row r="3" spans="1:48" ht="104.25" customHeight="1">
      <c r="A3" s="234"/>
      <c r="B3" s="236"/>
      <c r="C3" s="234"/>
      <c r="D3" s="232"/>
      <c r="E3" s="42" t="s">
        <v>121</v>
      </c>
      <c r="F3" s="42" t="s">
        <v>122</v>
      </c>
      <c r="G3" s="42" t="s">
        <v>123</v>
      </c>
      <c r="H3" s="43" t="s">
        <v>103</v>
      </c>
      <c r="I3" s="57" t="s">
        <v>128</v>
      </c>
      <c r="J3" s="42" t="s">
        <v>121</v>
      </c>
      <c r="K3" s="42" t="s">
        <v>122</v>
      </c>
      <c r="L3" s="42" t="s">
        <v>123</v>
      </c>
      <c r="M3" s="43" t="s">
        <v>103</v>
      </c>
      <c r="N3" s="57" t="s">
        <v>128</v>
      </c>
      <c r="O3" s="42" t="s">
        <v>121</v>
      </c>
      <c r="P3" s="42" t="s">
        <v>122</v>
      </c>
      <c r="Q3" s="42" t="s">
        <v>123</v>
      </c>
      <c r="R3" s="43" t="s">
        <v>103</v>
      </c>
      <c r="S3" s="57" t="s">
        <v>128</v>
      </c>
      <c r="T3" s="42" t="s">
        <v>121</v>
      </c>
      <c r="U3" s="42" t="s">
        <v>122</v>
      </c>
      <c r="V3" s="42" t="s">
        <v>123</v>
      </c>
      <c r="W3" s="43" t="s">
        <v>103</v>
      </c>
      <c r="X3" s="57" t="s">
        <v>128</v>
      </c>
      <c r="Y3" s="42" t="s">
        <v>121</v>
      </c>
      <c r="Z3" s="42" t="s">
        <v>122</v>
      </c>
      <c r="AA3" s="42" t="s">
        <v>123</v>
      </c>
      <c r="AB3" s="43" t="s">
        <v>103</v>
      </c>
      <c r="AC3" s="57" t="s">
        <v>128</v>
      </c>
      <c r="AD3" s="42" t="s">
        <v>121</v>
      </c>
      <c r="AE3" s="42" t="s">
        <v>122</v>
      </c>
      <c r="AF3" s="42" t="s">
        <v>123</v>
      </c>
      <c r="AG3" s="43" t="s">
        <v>103</v>
      </c>
      <c r="AH3" s="57" t="s">
        <v>128</v>
      </c>
      <c r="AI3" s="42" t="s">
        <v>121</v>
      </c>
      <c r="AJ3" s="42" t="s">
        <v>122</v>
      </c>
      <c r="AK3" s="42" t="s">
        <v>123</v>
      </c>
      <c r="AL3" s="43" t="s">
        <v>103</v>
      </c>
      <c r="AM3" s="57" t="s">
        <v>128</v>
      </c>
      <c r="AN3" s="228"/>
    </row>
    <row r="4" spans="1:48" ht="33.75" customHeight="1">
      <c r="A4" s="10">
        <v>1</v>
      </c>
      <c r="B4" s="9" t="s">
        <v>0</v>
      </c>
      <c r="C4" s="10" t="s">
        <v>9</v>
      </c>
      <c r="D4" s="10" t="s">
        <v>74</v>
      </c>
      <c r="E4" s="10">
        <v>8</v>
      </c>
      <c r="F4" s="74">
        <v>1</v>
      </c>
      <c r="G4" s="10">
        <v>0.5</v>
      </c>
      <c r="H4" s="11">
        <f>200*(E4+1-F4)*G4/E4</f>
        <v>100</v>
      </c>
      <c r="I4" s="2">
        <f t="shared" ref="I4:I16" si="0">ROUNDUP(H4,0)</f>
        <v>100</v>
      </c>
      <c r="J4" s="11">
        <v>7</v>
      </c>
      <c r="K4" s="11">
        <v>1</v>
      </c>
      <c r="L4" s="11">
        <v>0.25</v>
      </c>
      <c r="M4" s="11">
        <f>200*(J4+1-K4)*L4/J4</f>
        <v>50</v>
      </c>
      <c r="N4" s="2">
        <f t="shared" ref="N4:N16" si="1">ROUNDUP(M4,0)</f>
        <v>50</v>
      </c>
      <c r="O4" s="11">
        <v>8</v>
      </c>
      <c r="P4" s="11">
        <v>1</v>
      </c>
      <c r="Q4" s="11">
        <v>0.25</v>
      </c>
      <c r="R4" s="11">
        <f>200*(O4+1-P4)*Q4/O4</f>
        <v>50</v>
      </c>
      <c r="S4" s="2">
        <f t="shared" ref="S4:S16" si="2">ROUNDUP(R4,0)</f>
        <v>50</v>
      </c>
      <c r="T4" s="11">
        <v>6</v>
      </c>
      <c r="U4" s="11">
        <v>1</v>
      </c>
      <c r="V4" s="11">
        <v>0.25</v>
      </c>
      <c r="W4" s="11">
        <f>200*(T4+1-U4)*V4/T4</f>
        <v>50</v>
      </c>
      <c r="X4" s="2">
        <f t="shared" ref="X4:X16" si="3">ROUNDUP(W4,0)</f>
        <v>50</v>
      </c>
      <c r="Y4" s="11">
        <v>3</v>
      </c>
      <c r="Z4" s="11">
        <v>1</v>
      </c>
      <c r="AA4" s="11">
        <v>0.25</v>
      </c>
      <c r="AB4" s="11">
        <f>200*(Y4+1-Z4)*AA4/Y4</f>
        <v>50</v>
      </c>
      <c r="AC4" s="140">
        <f t="shared" ref="AC4:AC16" si="4">ROUNDUP(AB4,0)</f>
        <v>50</v>
      </c>
      <c r="AD4" s="3">
        <v>5</v>
      </c>
      <c r="AE4" s="3">
        <v>1</v>
      </c>
      <c r="AF4" s="3">
        <v>1</v>
      </c>
      <c r="AG4" s="11">
        <f>200*(AD4+1-AE4)*AF4/AD4</f>
        <v>200</v>
      </c>
      <c r="AH4" s="140">
        <f t="shared" ref="AH4:AH16" si="5">ROUNDUP(AG4,0)</f>
        <v>200</v>
      </c>
      <c r="AI4" s="3">
        <v>3</v>
      </c>
      <c r="AJ4" s="3" t="s">
        <v>42</v>
      </c>
      <c r="AK4" s="3">
        <v>1</v>
      </c>
      <c r="AL4" s="11">
        <v>0</v>
      </c>
      <c r="AM4" s="140">
        <f t="shared" ref="AM4:AM16" si="6">ROUNDUP(AL4,0)</f>
        <v>0</v>
      </c>
      <c r="AN4" s="35">
        <f>LARGE(CHOOSE({1,2,3,4,5,6}, N4,S4,X4,AC4,AH4,AM4),1)+LARGE(CHOOSE({1,2,3,4,5,6}, N4,S4,X4,AC4,AH4,AM4),2)+I4</f>
        <v>350</v>
      </c>
    </row>
    <row r="5" spans="1:48" ht="33.75" customHeight="1">
      <c r="A5" s="10">
        <v>2</v>
      </c>
      <c r="B5" s="9" t="s">
        <v>16</v>
      </c>
      <c r="C5" s="35" t="s">
        <v>17</v>
      </c>
      <c r="D5" s="35" t="s">
        <v>76</v>
      </c>
      <c r="E5" s="10">
        <v>8</v>
      </c>
      <c r="F5" s="10">
        <v>1</v>
      </c>
      <c r="G5" s="10">
        <v>0.5</v>
      </c>
      <c r="H5" s="11">
        <f>200*(E5+1-F5)*G5/E5</f>
        <v>100</v>
      </c>
      <c r="I5" s="2">
        <f t="shared" si="0"/>
        <v>100</v>
      </c>
      <c r="J5" s="11">
        <v>7</v>
      </c>
      <c r="K5" s="11">
        <v>3</v>
      </c>
      <c r="L5" s="11">
        <v>0.25</v>
      </c>
      <c r="M5" s="11">
        <f>200*(J5+1-K5)*L5/J5</f>
        <v>35.714285714285715</v>
      </c>
      <c r="N5" s="2">
        <f t="shared" si="1"/>
        <v>36</v>
      </c>
      <c r="O5" s="11">
        <v>8</v>
      </c>
      <c r="P5" s="11">
        <v>3</v>
      </c>
      <c r="Q5" s="11">
        <v>0.25</v>
      </c>
      <c r="R5" s="11">
        <f>200*(O5+1-P5)*Q5/O5</f>
        <v>37.5</v>
      </c>
      <c r="S5" s="2">
        <f t="shared" si="2"/>
        <v>38</v>
      </c>
      <c r="T5" s="11">
        <v>6</v>
      </c>
      <c r="U5" s="11">
        <v>3</v>
      </c>
      <c r="V5" s="11">
        <v>0.25</v>
      </c>
      <c r="W5" s="11">
        <f>200*(T5+1-U5)*V5/T5</f>
        <v>33.333333333333336</v>
      </c>
      <c r="X5" s="2">
        <f t="shared" si="3"/>
        <v>34</v>
      </c>
      <c r="Y5" s="11">
        <v>3</v>
      </c>
      <c r="Z5" s="11">
        <v>3</v>
      </c>
      <c r="AA5" s="11">
        <v>0.25</v>
      </c>
      <c r="AB5" s="11">
        <f>200*(Y5+1-Z5)*AA5/Y5</f>
        <v>16.666666666666668</v>
      </c>
      <c r="AC5" s="140">
        <f t="shared" si="4"/>
        <v>17</v>
      </c>
      <c r="AD5" s="3">
        <v>5</v>
      </c>
      <c r="AE5" s="3">
        <v>2</v>
      </c>
      <c r="AF5" s="3">
        <v>1</v>
      </c>
      <c r="AG5" s="11">
        <f>200*(AD5+1-AE5)*AF5/AD5</f>
        <v>160</v>
      </c>
      <c r="AH5" s="140">
        <f t="shared" si="5"/>
        <v>160</v>
      </c>
      <c r="AI5" s="3">
        <v>3</v>
      </c>
      <c r="AJ5" s="3" t="s">
        <v>42</v>
      </c>
      <c r="AK5" s="3">
        <v>1</v>
      </c>
      <c r="AL5" s="11">
        <v>0</v>
      </c>
      <c r="AM5" s="140">
        <f t="shared" si="6"/>
        <v>0</v>
      </c>
      <c r="AN5" s="35">
        <f>LARGE(CHOOSE({1,2,3,4,5,6}, N5,S5,X5,AC5,AH5,AM5),1)+LARGE(CHOOSE({1,2,3,4,5,6}, N5,S5,X5,AC5,AH5,AM5),2)+I5</f>
        <v>298</v>
      </c>
    </row>
    <row r="6" spans="1:48" ht="33.75" customHeight="1">
      <c r="A6" s="10">
        <v>3</v>
      </c>
      <c r="B6" s="9" t="s">
        <v>224</v>
      </c>
      <c r="C6" s="35" t="s">
        <v>13</v>
      </c>
      <c r="D6" s="35" t="s">
        <v>74</v>
      </c>
      <c r="E6" s="10">
        <v>8</v>
      </c>
      <c r="F6" s="10">
        <v>2</v>
      </c>
      <c r="G6" s="10">
        <v>0.5</v>
      </c>
      <c r="H6" s="11">
        <f>200*(E6+1-F6)*G6/E6</f>
        <v>87.5</v>
      </c>
      <c r="I6" s="2">
        <f t="shared" si="0"/>
        <v>88</v>
      </c>
      <c r="J6" s="11">
        <v>7</v>
      </c>
      <c r="K6" s="11">
        <v>2</v>
      </c>
      <c r="L6" s="11">
        <v>0.25</v>
      </c>
      <c r="M6" s="11">
        <f>200*(J6+1-K6)*L6/J6</f>
        <v>42.857142857142854</v>
      </c>
      <c r="N6" s="2">
        <f t="shared" si="1"/>
        <v>43</v>
      </c>
      <c r="O6" s="11">
        <v>8</v>
      </c>
      <c r="P6" s="11">
        <v>2</v>
      </c>
      <c r="Q6" s="11">
        <v>0.25</v>
      </c>
      <c r="R6" s="11">
        <f>200*(O6+1-P6)*Q6/O6</f>
        <v>43.75</v>
      </c>
      <c r="S6" s="2">
        <f t="shared" si="2"/>
        <v>44</v>
      </c>
      <c r="T6" s="11">
        <v>6</v>
      </c>
      <c r="U6" s="11">
        <v>2</v>
      </c>
      <c r="V6" s="11">
        <v>0.25</v>
      </c>
      <c r="W6" s="11">
        <f>200*(T6+1-U6)*V6/T6</f>
        <v>41.666666666666664</v>
      </c>
      <c r="X6" s="2">
        <f t="shared" si="3"/>
        <v>42</v>
      </c>
      <c r="Y6" s="11">
        <v>3</v>
      </c>
      <c r="Z6" s="11">
        <v>2</v>
      </c>
      <c r="AA6" s="11">
        <v>0.25</v>
      </c>
      <c r="AB6" s="11">
        <f>200*(Y6+1-Z6)*AA6/Y6</f>
        <v>33.333333333333336</v>
      </c>
      <c r="AC6" s="140">
        <f t="shared" si="4"/>
        <v>34</v>
      </c>
      <c r="AD6" s="3">
        <v>5</v>
      </c>
      <c r="AE6" s="3">
        <v>3</v>
      </c>
      <c r="AF6" s="3">
        <v>1</v>
      </c>
      <c r="AG6" s="11">
        <f>200*(AD6+1-AE6)*AF6/AD6</f>
        <v>120</v>
      </c>
      <c r="AH6" s="140">
        <f t="shared" si="5"/>
        <v>120</v>
      </c>
      <c r="AI6" s="3">
        <v>3</v>
      </c>
      <c r="AJ6" s="3" t="s">
        <v>42</v>
      </c>
      <c r="AK6" s="3">
        <v>1</v>
      </c>
      <c r="AL6" s="11">
        <v>0</v>
      </c>
      <c r="AM6" s="140">
        <f t="shared" si="6"/>
        <v>0</v>
      </c>
      <c r="AN6" s="35">
        <f>LARGE(CHOOSE({1,2,3,4,5,6}, N6,S6,X6,AC6,AH6,AM6),1)+LARGE(CHOOSE({1,2,3,4,5,6}, N6,S6,X6,AC6,AH6,AM6),2)+I6</f>
        <v>252</v>
      </c>
    </row>
    <row r="7" spans="1:48" ht="33.75" customHeight="1">
      <c r="A7" s="10">
        <v>4</v>
      </c>
      <c r="B7" s="21" t="s">
        <v>356</v>
      </c>
      <c r="C7" s="3" t="s">
        <v>357</v>
      </c>
      <c r="D7" s="3" t="s">
        <v>358</v>
      </c>
      <c r="E7" s="10">
        <v>8</v>
      </c>
      <c r="F7" s="10" t="s">
        <v>42</v>
      </c>
      <c r="G7" s="10">
        <v>0.5</v>
      </c>
      <c r="H7" s="11">
        <v>0</v>
      </c>
      <c r="I7" s="2">
        <f t="shared" si="0"/>
        <v>0</v>
      </c>
      <c r="J7" s="11">
        <v>7</v>
      </c>
      <c r="K7" s="11" t="s">
        <v>42</v>
      </c>
      <c r="L7" s="11">
        <v>0.25</v>
      </c>
      <c r="M7" s="11">
        <v>0</v>
      </c>
      <c r="N7" s="2">
        <f t="shared" si="1"/>
        <v>0</v>
      </c>
      <c r="O7" s="11">
        <v>8</v>
      </c>
      <c r="P7" s="5" t="s">
        <v>42</v>
      </c>
      <c r="Q7" s="11">
        <v>0.25</v>
      </c>
      <c r="R7" s="11">
        <v>0</v>
      </c>
      <c r="S7" s="2">
        <f t="shared" si="2"/>
        <v>0</v>
      </c>
      <c r="T7" s="11">
        <v>6</v>
      </c>
      <c r="U7" s="11" t="s">
        <v>42</v>
      </c>
      <c r="V7" s="11">
        <v>0.25</v>
      </c>
      <c r="W7" s="11">
        <v>0</v>
      </c>
      <c r="X7" s="2">
        <f t="shared" si="3"/>
        <v>0</v>
      </c>
      <c r="Y7" s="11">
        <v>3</v>
      </c>
      <c r="Z7" s="11" t="s">
        <v>42</v>
      </c>
      <c r="AA7" s="11">
        <v>0.25</v>
      </c>
      <c r="AB7" s="11">
        <v>0</v>
      </c>
      <c r="AC7" s="140">
        <f t="shared" si="4"/>
        <v>0</v>
      </c>
      <c r="AD7" s="3">
        <v>5</v>
      </c>
      <c r="AE7" s="3" t="s">
        <v>42</v>
      </c>
      <c r="AF7" s="3">
        <v>1</v>
      </c>
      <c r="AG7" s="11">
        <v>0</v>
      </c>
      <c r="AH7" s="140">
        <f t="shared" si="5"/>
        <v>0</v>
      </c>
      <c r="AI7" s="3">
        <v>3</v>
      </c>
      <c r="AJ7" s="3">
        <v>1</v>
      </c>
      <c r="AK7" s="3">
        <v>1</v>
      </c>
      <c r="AL7" s="11">
        <f>200*(AI7+1-AJ7)*AK7/AI7</f>
        <v>200</v>
      </c>
      <c r="AM7" s="140">
        <f t="shared" si="6"/>
        <v>200</v>
      </c>
      <c r="AN7" s="35">
        <f>LARGE(CHOOSE({1,2,3,4,5,6}, N7,S7,X7,AC7,AH7,AM7),1)+LARGE(CHOOSE({1,2,3,4,5,6}, N7,S7,X7,AC7,AH7,AM7),2)+I7</f>
        <v>200</v>
      </c>
    </row>
    <row r="8" spans="1:48" ht="33.75" customHeight="1">
      <c r="A8" s="10">
        <v>5</v>
      </c>
      <c r="B8" s="9" t="s">
        <v>25</v>
      </c>
      <c r="C8" s="35" t="s">
        <v>11</v>
      </c>
      <c r="D8" s="35" t="s">
        <v>85</v>
      </c>
      <c r="E8" s="10">
        <v>8</v>
      </c>
      <c r="F8" s="10">
        <v>3</v>
      </c>
      <c r="G8" s="10">
        <v>0.5</v>
      </c>
      <c r="H8" s="11">
        <f>200*(E8+1-F8)*G8/E8</f>
        <v>75</v>
      </c>
      <c r="I8" s="2">
        <f t="shared" si="0"/>
        <v>75</v>
      </c>
      <c r="J8" s="11">
        <v>7</v>
      </c>
      <c r="K8" s="11">
        <v>4</v>
      </c>
      <c r="L8" s="11">
        <v>0.25</v>
      </c>
      <c r="M8" s="11">
        <f>200*(J8+1-K8)*L8/J8</f>
        <v>28.571428571428573</v>
      </c>
      <c r="N8" s="2">
        <f t="shared" si="1"/>
        <v>29</v>
      </c>
      <c r="O8" s="11">
        <v>8</v>
      </c>
      <c r="P8" s="11">
        <v>5</v>
      </c>
      <c r="Q8" s="11">
        <v>0.25</v>
      </c>
      <c r="R8" s="11">
        <f>200*(O8+1-P8)*Q8/O8</f>
        <v>25</v>
      </c>
      <c r="S8" s="2">
        <f t="shared" si="2"/>
        <v>25</v>
      </c>
      <c r="T8" s="11">
        <v>6</v>
      </c>
      <c r="U8" s="11">
        <v>4</v>
      </c>
      <c r="V8" s="11">
        <v>0.25</v>
      </c>
      <c r="W8" s="11">
        <f>200*(T8+1-U8)*V8/T8</f>
        <v>25</v>
      </c>
      <c r="X8" s="2">
        <f t="shared" si="3"/>
        <v>25</v>
      </c>
      <c r="Y8" s="11">
        <v>3</v>
      </c>
      <c r="Z8" s="11" t="s">
        <v>42</v>
      </c>
      <c r="AA8" s="11">
        <v>0.25</v>
      </c>
      <c r="AB8" s="11">
        <v>0</v>
      </c>
      <c r="AC8" s="140">
        <f t="shared" si="4"/>
        <v>0</v>
      </c>
      <c r="AD8" s="3">
        <v>5</v>
      </c>
      <c r="AE8" s="3" t="s">
        <v>42</v>
      </c>
      <c r="AF8" s="3">
        <v>1</v>
      </c>
      <c r="AG8" s="11">
        <v>0</v>
      </c>
      <c r="AH8" s="140">
        <f t="shared" si="5"/>
        <v>0</v>
      </c>
      <c r="AI8" s="3">
        <v>3</v>
      </c>
      <c r="AJ8" s="3" t="s">
        <v>42</v>
      </c>
      <c r="AK8" s="3">
        <v>1</v>
      </c>
      <c r="AL8" s="11">
        <v>0</v>
      </c>
      <c r="AM8" s="140">
        <f t="shared" si="6"/>
        <v>0</v>
      </c>
      <c r="AN8" s="35">
        <f>LARGE(CHOOSE({1,2,3,4,5,6}, N8,S8,X8,AC8,AH8,AM8),1)+LARGE(CHOOSE({1,2,3,4,5,6}, N8,S8,X8,AC8,AH8,AM8),2)+I8</f>
        <v>129</v>
      </c>
    </row>
    <row r="9" spans="1:48" ht="33.75" customHeight="1">
      <c r="A9" s="10">
        <v>6</v>
      </c>
      <c r="B9" s="21" t="s">
        <v>180</v>
      </c>
      <c r="C9" s="3" t="s">
        <v>241</v>
      </c>
      <c r="D9" s="3" t="s">
        <v>80</v>
      </c>
      <c r="E9" s="10">
        <v>8</v>
      </c>
      <c r="F9" s="3">
        <v>4</v>
      </c>
      <c r="G9" s="10">
        <v>0.5</v>
      </c>
      <c r="H9" s="11">
        <f>200*(E9+1-F9)*G9/E9</f>
        <v>62.5</v>
      </c>
      <c r="I9" s="2">
        <f t="shared" si="0"/>
        <v>63</v>
      </c>
      <c r="J9" s="11">
        <v>7</v>
      </c>
      <c r="K9" s="11" t="s">
        <v>42</v>
      </c>
      <c r="L9" s="11">
        <v>0.25</v>
      </c>
      <c r="M9" s="11">
        <v>0</v>
      </c>
      <c r="N9" s="2">
        <f t="shared" si="1"/>
        <v>0</v>
      </c>
      <c r="O9" s="3">
        <v>8</v>
      </c>
      <c r="P9" s="3">
        <v>4</v>
      </c>
      <c r="Q9" s="11">
        <v>0.25</v>
      </c>
      <c r="R9" s="11">
        <f>200*(O9+1-P9)*Q9/O9</f>
        <v>31.25</v>
      </c>
      <c r="S9" s="2">
        <f t="shared" si="2"/>
        <v>32</v>
      </c>
      <c r="T9" s="11">
        <v>6</v>
      </c>
      <c r="U9" s="11" t="s">
        <v>42</v>
      </c>
      <c r="V9" s="11">
        <v>0.25</v>
      </c>
      <c r="W9" s="11">
        <v>0</v>
      </c>
      <c r="X9" s="2">
        <f t="shared" si="3"/>
        <v>0</v>
      </c>
      <c r="Y9" s="11">
        <v>3</v>
      </c>
      <c r="Z9" s="11" t="s">
        <v>42</v>
      </c>
      <c r="AA9" s="11">
        <v>0.25</v>
      </c>
      <c r="AB9" s="11">
        <v>0</v>
      </c>
      <c r="AC9" s="140">
        <f t="shared" si="4"/>
        <v>0</v>
      </c>
      <c r="AD9" s="3">
        <v>5</v>
      </c>
      <c r="AE9" s="3" t="s">
        <v>42</v>
      </c>
      <c r="AF9" s="3">
        <v>1</v>
      </c>
      <c r="AG9" s="11">
        <v>0</v>
      </c>
      <c r="AH9" s="140">
        <f t="shared" si="5"/>
        <v>0</v>
      </c>
      <c r="AI9" s="3">
        <v>3</v>
      </c>
      <c r="AJ9" s="3" t="s">
        <v>42</v>
      </c>
      <c r="AK9" s="3">
        <v>1</v>
      </c>
      <c r="AL9" s="11">
        <v>0</v>
      </c>
      <c r="AM9" s="140">
        <f t="shared" si="6"/>
        <v>0</v>
      </c>
      <c r="AN9" s="35">
        <f>LARGE(CHOOSE({1,2,3,4,5,6}, N9,S9,X9,AC9,AH9,AM9),1)+LARGE(CHOOSE({1,2,3,4,5,6}, N9,S9,X9,AC9,AH9,AM9),2)+I9</f>
        <v>95</v>
      </c>
    </row>
    <row r="10" spans="1:48" ht="33.75" customHeight="1">
      <c r="A10" s="10">
        <v>7</v>
      </c>
      <c r="B10" s="21" t="s">
        <v>291</v>
      </c>
      <c r="C10" s="3" t="s">
        <v>292</v>
      </c>
      <c r="D10" s="3" t="s">
        <v>178</v>
      </c>
      <c r="E10" s="10">
        <v>8</v>
      </c>
      <c r="F10" s="10" t="s">
        <v>42</v>
      </c>
      <c r="G10" s="10">
        <v>0.5</v>
      </c>
      <c r="H10" s="11">
        <v>0</v>
      </c>
      <c r="I10" s="2">
        <f t="shared" si="0"/>
        <v>0</v>
      </c>
      <c r="J10" s="11">
        <v>7</v>
      </c>
      <c r="K10" s="11" t="s">
        <v>42</v>
      </c>
      <c r="L10" s="11">
        <v>0.25</v>
      </c>
      <c r="M10" s="11">
        <v>0</v>
      </c>
      <c r="N10" s="2">
        <f t="shared" si="1"/>
        <v>0</v>
      </c>
      <c r="O10" s="11">
        <v>8</v>
      </c>
      <c r="P10" s="5" t="s">
        <v>42</v>
      </c>
      <c r="Q10" s="11">
        <v>0.25</v>
      </c>
      <c r="R10" s="11">
        <v>0</v>
      </c>
      <c r="S10" s="2">
        <f t="shared" si="2"/>
        <v>0</v>
      </c>
      <c r="T10" s="11">
        <v>6</v>
      </c>
      <c r="U10" s="11" t="s">
        <v>42</v>
      </c>
      <c r="V10" s="11">
        <v>0.25</v>
      </c>
      <c r="W10" s="11">
        <v>0</v>
      </c>
      <c r="X10" s="2">
        <f t="shared" si="3"/>
        <v>0</v>
      </c>
      <c r="Y10" s="11">
        <v>3</v>
      </c>
      <c r="Z10" s="11" t="s">
        <v>42</v>
      </c>
      <c r="AA10" s="11">
        <v>0.25</v>
      </c>
      <c r="AB10" s="11">
        <v>0</v>
      </c>
      <c r="AC10" s="140">
        <f t="shared" si="4"/>
        <v>0</v>
      </c>
      <c r="AD10" s="3">
        <v>5</v>
      </c>
      <c r="AE10" s="3">
        <v>4</v>
      </c>
      <c r="AF10" s="3">
        <v>1</v>
      </c>
      <c r="AG10" s="3">
        <f>200*(AD10+1-AE10)*AF10/AD10</f>
        <v>80</v>
      </c>
      <c r="AH10" s="140">
        <f t="shared" si="5"/>
        <v>80</v>
      </c>
      <c r="AI10" s="3">
        <v>3</v>
      </c>
      <c r="AJ10" s="3" t="s">
        <v>42</v>
      </c>
      <c r="AK10" s="3">
        <v>1</v>
      </c>
      <c r="AL10" s="11">
        <v>0</v>
      </c>
      <c r="AM10" s="140">
        <f t="shared" si="6"/>
        <v>0</v>
      </c>
      <c r="AN10" s="35">
        <f>LARGE(CHOOSE({1,2,3,4,5,6}, N10,S10,X10,AC10,AH10,AM10),1)+LARGE(CHOOSE({1,2,3,4,5,6}, N10,S10,X10,AC10,AH10,AM10),2)+I10</f>
        <v>80</v>
      </c>
    </row>
    <row r="11" spans="1:48" ht="33.75" customHeight="1">
      <c r="A11" s="10">
        <v>8</v>
      </c>
      <c r="B11" s="21" t="s">
        <v>359</v>
      </c>
      <c r="C11" s="3" t="s">
        <v>360</v>
      </c>
      <c r="D11" s="3" t="s">
        <v>358</v>
      </c>
      <c r="E11" s="10">
        <v>8</v>
      </c>
      <c r="F11" s="10" t="s">
        <v>42</v>
      </c>
      <c r="G11" s="10">
        <v>0.5</v>
      </c>
      <c r="H11" s="11">
        <v>0</v>
      </c>
      <c r="I11" s="2">
        <f t="shared" si="0"/>
        <v>0</v>
      </c>
      <c r="J11" s="11">
        <v>7</v>
      </c>
      <c r="K11" s="11" t="s">
        <v>42</v>
      </c>
      <c r="L11" s="11">
        <v>0.25</v>
      </c>
      <c r="M11" s="11">
        <v>0</v>
      </c>
      <c r="N11" s="2">
        <f t="shared" si="1"/>
        <v>0</v>
      </c>
      <c r="O11" s="11">
        <v>8</v>
      </c>
      <c r="P11" s="5" t="s">
        <v>42</v>
      </c>
      <c r="Q11" s="11">
        <v>0.25</v>
      </c>
      <c r="R11" s="11">
        <v>0</v>
      </c>
      <c r="S11" s="2">
        <f t="shared" si="2"/>
        <v>0</v>
      </c>
      <c r="T11" s="11">
        <v>6</v>
      </c>
      <c r="U11" s="11" t="s">
        <v>42</v>
      </c>
      <c r="V11" s="11">
        <v>0.25</v>
      </c>
      <c r="W11" s="11">
        <v>0</v>
      </c>
      <c r="X11" s="2">
        <f t="shared" si="3"/>
        <v>0</v>
      </c>
      <c r="Y11" s="11">
        <v>3</v>
      </c>
      <c r="Z11" s="11" t="s">
        <v>42</v>
      </c>
      <c r="AA11" s="11">
        <v>0.25</v>
      </c>
      <c r="AB11" s="11">
        <v>0</v>
      </c>
      <c r="AC11" s="140">
        <f t="shared" si="4"/>
        <v>0</v>
      </c>
      <c r="AD11" s="3">
        <v>5</v>
      </c>
      <c r="AE11" s="3" t="s">
        <v>42</v>
      </c>
      <c r="AF11" s="3">
        <v>1</v>
      </c>
      <c r="AG11" s="11">
        <v>0</v>
      </c>
      <c r="AH11" s="140">
        <f t="shared" si="5"/>
        <v>0</v>
      </c>
      <c r="AI11" s="3">
        <v>3</v>
      </c>
      <c r="AJ11" s="3">
        <v>3</v>
      </c>
      <c r="AK11" s="3">
        <v>1</v>
      </c>
      <c r="AL11" s="11">
        <f>200*(AI11+1-AJ11)*AK11/AI11</f>
        <v>66.666666666666671</v>
      </c>
      <c r="AM11" s="140">
        <f t="shared" si="6"/>
        <v>67</v>
      </c>
      <c r="AN11" s="35">
        <f>LARGE(CHOOSE({1,2,3,4,5,6}, N11,S11,X11,AC11,AH11,AM11),1)+LARGE(CHOOSE({1,2,3,4,5,6}, N11,S11,X11,AC11,AH11,AM11),2)+I11</f>
        <v>67</v>
      </c>
    </row>
    <row r="12" spans="1:48" ht="33.75" customHeight="1">
      <c r="A12" s="10">
        <v>9</v>
      </c>
      <c r="B12" s="21" t="s">
        <v>181</v>
      </c>
      <c r="C12" s="3" t="s">
        <v>182</v>
      </c>
      <c r="D12" s="3" t="s">
        <v>74</v>
      </c>
      <c r="E12" s="10">
        <v>8</v>
      </c>
      <c r="F12" s="3">
        <v>6</v>
      </c>
      <c r="G12" s="10">
        <v>0.5</v>
      </c>
      <c r="H12" s="11">
        <f>200*(E12+1-F12)*G12/E12</f>
        <v>37.5</v>
      </c>
      <c r="I12" s="2">
        <f t="shared" si="0"/>
        <v>38</v>
      </c>
      <c r="J12" s="11">
        <v>7</v>
      </c>
      <c r="K12" s="11">
        <v>7</v>
      </c>
      <c r="L12" s="11">
        <v>0.25</v>
      </c>
      <c r="M12" s="11">
        <f>200*(J12+1-K12)*L12/J12</f>
        <v>7.1428571428571432</v>
      </c>
      <c r="N12" s="2">
        <f t="shared" si="1"/>
        <v>8</v>
      </c>
      <c r="O12" s="3">
        <v>8</v>
      </c>
      <c r="P12" s="3">
        <v>8</v>
      </c>
      <c r="Q12" s="11">
        <v>0.25</v>
      </c>
      <c r="R12" s="11">
        <f>200*(O12+1-P12)*Q12/O12</f>
        <v>6.25</v>
      </c>
      <c r="S12" s="2">
        <f t="shared" si="2"/>
        <v>7</v>
      </c>
      <c r="T12" s="11">
        <v>6</v>
      </c>
      <c r="U12" s="11">
        <v>5</v>
      </c>
      <c r="V12" s="11">
        <v>0.25</v>
      </c>
      <c r="W12" s="11">
        <f>200*(T12+1-U12)*V12/T12</f>
        <v>16.666666666666668</v>
      </c>
      <c r="X12" s="2">
        <f t="shared" si="3"/>
        <v>17</v>
      </c>
      <c r="Y12" s="11">
        <v>3</v>
      </c>
      <c r="Z12" s="11" t="s">
        <v>42</v>
      </c>
      <c r="AA12" s="11">
        <v>0.25</v>
      </c>
      <c r="AB12" s="11">
        <v>0</v>
      </c>
      <c r="AC12" s="140">
        <f t="shared" si="4"/>
        <v>0</v>
      </c>
      <c r="AD12" s="3">
        <v>5</v>
      </c>
      <c r="AE12" s="3" t="s">
        <v>42</v>
      </c>
      <c r="AF12" s="3">
        <v>1</v>
      </c>
      <c r="AG12" s="11">
        <v>0</v>
      </c>
      <c r="AH12" s="140">
        <f t="shared" si="5"/>
        <v>0</v>
      </c>
      <c r="AI12" s="3">
        <v>3</v>
      </c>
      <c r="AJ12" s="3" t="s">
        <v>42</v>
      </c>
      <c r="AK12" s="3">
        <v>1</v>
      </c>
      <c r="AL12" s="11">
        <v>0</v>
      </c>
      <c r="AM12" s="140">
        <f t="shared" si="6"/>
        <v>0</v>
      </c>
      <c r="AN12" s="35">
        <f>LARGE(CHOOSE({1,2,3,4,5,6}, N12,S12,X12,AC12,AH12,AM12),1)+LARGE(CHOOSE({1,2,3,4,5,6}, N12,S12,X12,AC12,AH12,AM12),2)+I12</f>
        <v>63</v>
      </c>
    </row>
    <row r="13" spans="1:48" ht="33" customHeight="1">
      <c r="A13" s="10">
        <v>10</v>
      </c>
      <c r="B13" s="58" t="s">
        <v>108</v>
      </c>
      <c r="C13" s="35" t="s">
        <v>117</v>
      </c>
      <c r="D13" s="35" t="s">
        <v>105</v>
      </c>
      <c r="E13" s="10">
        <v>8</v>
      </c>
      <c r="F13" s="53">
        <v>5</v>
      </c>
      <c r="G13" s="10">
        <v>0.5</v>
      </c>
      <c r="H13" s="11">
        <f>200*(E13+1-F13)*G13/E13</f>
        <v>50</v>
      </c>
      <c r="I13" s="2">
        <f t="shared" si="0"/>
        <v>50</v>
      </c>
      <c r="J13" s="11">
        <v>7</v>
      </c>
      <c r="K13" s="11" t="s">
        <v>42</v>
      </c>
      <c r="L13" s="11">
        <v>0.25</v>
      </c>
      <c r="M13" s="11">
        <v>0</v>
      </c>
      <c r="N13" s="2">
        <f t="shared" si="1"/>
        <v>0</v>
      </c>
      <c r="O13" s="11">
        <v>8</v>
      </c>
      <c r="P13" s="5" t="s">
        <v>42</v>
      </c>
      <c r="Q13" s="11">
        <v>0.25</v>
      </c>
      <c r="R13" s="11">
        <v>0</v>
      </c>
      <c r="S13" s="2">
        <f t="shared" si="2"/>
        <v>0</v>
      </c>
      <c r="T13" s="11">
        <v>6</v>
      </c>
      <c r="U13" s="11" t="s">
        <v>42</v>
      </c>
      <c r="V13" s="11">
        <v>0.25</v>
      </c>
      <c r="W13" s="11">
        <v>0</v>
      </c>
      <c r="X13" s="2">
        <f t="shared" si="3"/>
        <v>0</v>
      </c>
      <c r="Y13" s="11">
        <v>3</v>
      </c>
      <c r="Z13" s="11" t="s">
        <v>42</v>
      </c>
      <c r="AA13" s="11">
        <v>0.25</v>
      </c>
      <c r="AB13" s="11">
        <v>0</v>
      </c>
      <c r="AC13" s="140">
        <f t="shared" si="4"/>
        <v>0</v>
      </c>
      <c r="AD13" s="3">
        <v>5</v>
      </c>
      <c r="AE13" s="3" t="s">
        <v>42</v>
      </c>
      <c r="AF13" s="3">
        <v>1</v>
      </c>
      <c r="AG13" s="11">
        <v>0</v>
      </c>
      <c r="AH13" s="140">
        <f t="shared" si="5"/>
        <v>0</v>
      </c>
      <c r="AI13" s="3">
        <v>3</v>
      </c>
      <c r="AJ13" s="3" t="s">
        <v>42</v>
      </c>
      <c r="AK13" s="3">
        <v>1</v>
      </c>
      <c r="AL13" s="11">
        <v>0</v>
      </c>
      <c r="AM13" s="140">
        <f t="shared" si="6"/>
        <v>0</v>
      </c>
      <c r="AN13" s="35">
        <f>LARGE(CHOOSE({1,2,3,4,5,6}, N13,S13,X13,AC13,AH13,AM13),1)+LARGE(CHOOSE({1,2,3,4,5,6}, N13,S13,X13,AC13,AH13,AM13),2)+I13</f>
        <v>50</v>
      </c>
    </row>
    <row r="14" spans="1:48" ht="33" customHeight="1">
      <c r="A14" s="10">
        <v>11</v>
      </c>
      <c r="B14" s="199" t="s">
        <v>293</v>
      </c>
      <c r="C14" s="198" t="s">
        <v>294</v>
      </c>
      <c r="D14" s="198" t="s">
        <v>74</v>
      </c>
      <c r="E14" s="194">
        <v>8</v>
      </c>
      <c r="F14" s="194" t="s">
        <v>42</v>
      </c>
      <c r="G14" s="194">
        <v>0.5</v>
      </c>
      <c r="H14" s="195">
        <v>0</v>
      </c>
      <c r="I14" s="196">
        <f t="shared" si="0"/>
        <v>0</v>
      </c>
      <c r="J14" s="195">
        <v>7</v>
      </c>
      <c r="K14" s="195" t="s">
        <v>42</v>
      </c>
      <c r="L14" s="195">
        <v>0.25</v>
      </c>
      <c r="M14" s="195">
        <v>0</v>
      </c>
      <c r="N14" s="196">
        <f t="shared" si="1"/>
        <v>0</v>
      </c>
      <c r="O14" s="195">
        <v>8</v>
      </c>
      <c r="P14" s="200" t="s">
        <v>42</v>
      </c>
      <c r="Q14" s="195">
        <v>0.25</v>
      </c>
      <c r="R14" s="195">
        <v>0</v>
      </c>
      <c r="S14" s="196">
        <f t="shared" si="2"/>
        <v>0</v>
      </c>
      <c r="T14" s="195">
        <v>6</v>
      </c>
      <c r="U14" s="195" t="s">
        <v>42</v>
      </c>
      <c r="V14" s="195">
        <v>0.25</v>
      </c>
      <c r="W14" s="195">
        <v>0</v>
      </c>
      <c r="X14" s="196">
        <f t="shared" si="3"/>
        <v>0</v>
      </c>
      <c r="Y14" s="195">
        <v>3</v>
      </c>
      <c r="Z14" s="195" t="s">
        <v>42</v>
      </c>
      <c r="AA14" s="195">
        <v>0.25</v>
      </c>
      <c r="AB14" s="195">
        <v>0</v>
      </c>
      <c r="AC14" s="197">
        <f t="shared" si="4"/>
        <v>0</v>
      </c>
      <c r="AD14" s="198">
        <v>5</v>
      </c>
      <c r="AE14" s="198">
        <v>5</v>
      </c>
      <c r="AF14" s="198">
        <v>1</v>
      </c>
      <c r="AG14" s="198">
        <f>200*(AD14+1-AE14)*AF14/AD14</f>
        <v>40</v>
      </c>
      <c r="AH14" s="197">
        <f t="shared" si="5"/>
        <v>40</v>
      </c>
      <c r="AI14" s="3">
        <v>3</v>
      </c>
      <c r="AJ14" s="3" t="s">
        <v>42</v>
      </c>
      <c r="AK14" s="3">
        <v>1</v>
      </c>
      <c r="AL14" s="11">
        <v>0</v>
      </c>
      <c r="AM14" s="197">
        <f t="shared" si="6"/>
        <v>0</v>
      </c>
      <c r="AN14" s="35">
        <f>LARGE(CHOOSE({1,2,3,4,5,6}, N14,S14,X14,AC14,AH14,AM14),1)+LARGE(CHOOSE({1,2,3,4,5,6}, N14,S14,X14,AC14,AH14,AM14),2)+I14</f>
        <v>40</v>
      </c>
    </row>
    <row r="15" spans="1:48" ht="21.75" customHeight="1">
      <c r="A15" s="10">
        <v>12</v>
      </c>
      <c r="B15" s="55" t="s">
        <v>43</v>
      </c>
      <c r="C15" s="35" t="s">
        <v>49</v>
      </c>
      <c r="D15" s="35" t="s">
        <v>85</v>
      </c>
      <c r="E15" s="10">
        <v>8</v>
      </c>
      <c r="F15" s="10" t="s">
        <v>42</v>
      </c>
      <c r="G15" s="10">
        <v>0.5</v>
      </c>
      <c r="H15" s="11">
        <v>0</v>
      </c>
      <c r="I15" s="2">
        <f t="shared" si="0"/>
        <v>0</v>
      </c>
      <c r="J15" s="11">
        <v>7</v>
      </c>
      <c r="K15" s="11">
        <v>5</v>
      </c>
      <c r="L15" s="11">
        <v>0.25</v>
      </c>
      <c r="M15" s="11">
        <f>200*(J15+1-K15)*L15/J15</f>
        <v>21.428571428571427</v>
      </c>
      <c r="N15" s="2">
        <f t="shared" si="1"/>
        <v>22</v>
      </c>
      <c r="O15" s="11">
        <v>8</v>
      </c>
      <c r="P15" s="11">
        <v>7</v>
      </c>
      <c r="Q15" s="11">
        <v>0.25</v>
      </c>
      <c r="R15" s="11">
        <f>200*(O15+1-P15)*Q15/O15</f>
        <v>12.5</v>
      </c>
      <c r="S15" s="2">
        <f t="shared" si="2"/>
        <v>13</v>
      </c>
      <c r="T15" s="11">
        <v>6</v>
      </c>
      <c r="U15" s="11" t="s">
        <v>42</v>
      </c>
      <c r="V15" s="11">
        <v>0.25</v>
      </c>
      <c r="W15" s="11">
        <v>0</v>
      </c>
      <c r="X15" s="2">
        <f t="shared" si="3"/>
        <v>0</v>
      </c>
      <c r="Y15" s="11">
        <v>3</v>
      </c>
      <c r="Z15" s="11" t="s">
        <v>42</v>
      </c>
      <c r="AA15" s="11">
        <v>0.25</v>
      </c>
      <c r="AB15" s="11">
        <v>0</v>
      </c>
      <c r="AC15" s="2">
        <f t="shared" si="4"/>
        <v>0</v>
      </c>
      <c r="AD15" s="3">
        <v>5</v>
      </c>
      <c r="AE15" s="3" t="s">
        <v>42</v>
      </c>
      <c r="AF15" s="3">
        <v>1</v>
      </c>
      <c r="AG15" s="11">
        <v>0</v>
      </c>
      <c r="AH15" s="140">
        <f t="shared" si="5"/>
        <v>0</v>
      </c>
      <c r="AI15" s="3">
        <v>3</v>
      </c>
      <c r="AJ15" s="3" t="s">
        <v>42</v>
      </c>
      <c r="AK15" s="3">
        <v>1</v>
      </c>
      <c r="AL15" s="11">
        <v>0</v>
      </c>
      <c r="AM15" s="2">
        <f t="shared" si="6"/>
        <v>0</v>
      </c>
      <c r="AN15" s="35">
        <f>LARGE(CHOOSE({1,2,3,4,5,6}, N15,S15,X15,AC15,AH15,AM15),1)+LARGE(CHOOSE({1,2,3,4,5,6}, N15,S15,X15,AC15,AH15,AM15),2)+I15</f>
        <v>35</v>
      </c>
    </row>
    <row r="16" spans="1:48" ht="21.75" customHeight="1">
      <c r="A16" s="10">
        <v>13</v>
      </c>
      <c r="B16" s="9" t="s">
        <v>24</v>
      </c>
      <c r="C16" s="35" t="s">
        <v>12</v>
      </c>
      <c r="D16" s="35" t="s">
        <v>85</v>
      </c>
      <c r="E16" s="10">
        <v>8</v>
      </c>
      <c r="F16" s="10" t="s">
        <v>42</v>
      </c>
      <c r="G16" s="10">
        <v>0.5</v>
      </c>
      <c r="H16" s="11">
        <v>0</v>
      </c>
      <c r="I16" s="2">
        <f t="shared" si="0"/>
        <v>0</v>
      </c>
      <c r="J16" s="11">
        <v>7</v>
      </c>
      <c r="K16" s="11">
        <v>6</v>
      </c>
      <c r="L16" s="11">
        <v>0.25</v>
      </c>
      <c r="M16" s="11">
        <f>200*(J16+1-K16)*L16/J16</f>
        <v>14.285714285714286</v>
      </c>
      <c r="N16" s="2">
        <f t="shared" si="1"/>
        <v>15</v>
      </c>
      <c r="O16" s="11">
        <v>8</v>
      </c>
      <c r="P16" s="11">
        <v>6</v>
      </c>
      <c r="Q16" s="11">
        <v>0.25</v>
      </c>
      <c r="R16" s="11">
        <f>200*(O16+1-P16)*Q16/O16</f>
        <v>18.75</v>
      </c>
      <c r="S16" s="2">
        <f t="shared" si="2"/>
        <v>19</v>
      </c>
      <c r="T16" s="11">
        <v>6</v>
      </c>
      <c r="U16" s="11" t="s">
        <v>42</v>
      </c>
      <c r="V16" s="11">
        <v>0.25</v>
      </c>
      <c r="W16" s="11">
        <v>0</v>
      </c>
      <c r="X16" s="2">
        <f t="shared" si="3"/>
        <v>0</v>
      </c>
      <c r="Y16" s="11">
        <v>3</v>
      </c>
      <c r="Z16" s="11" t="s">
        <v>42</v>
      </c>
      <c r="AA16" s="11">
        <v>0.25</v>
      </c>
      <c r="AB16" s="11">
        <v>0</v>
      </c>
      <c r="AC16" s="2">
        <f t="shared" si="4"/>
        <v>0</v>
      </c>
      <c r="AD16" s="3">
        <v>5</v>
      </c>
      <c r="AE16" s="3" t="s">
        <v>42</v>
      </c>
      <c r="AF16" s="3">
        <v>1</v>
      </c>
      <c r="AG16" s="11">
        <v>0</v>
      </c>
      <c r="AH16" s="2">
        <f t="shared" si="5"/>
        <v>0</v>
      </c>
      <c r="AI16" s="3">
        <v>3</v>
      </c>
      <c r="AJ16" s="3" t="s">
        <v>42</v>
      </c>
      <c r="AK16" s="3">
        <v>1</v>
      </c>
      <c r="AL16" s="11">
        <v>0</v>
      </c>
      <c r="AM16" s="2">
        <f t="shared" si="6"/>
        <v>0</v>
      </c>
      <c r="AN16" s="35">
        <f>LARGE(CHOOSE({1,2,3,4,5,6}, N16,S16,X16,AC16,AH16,AM16),1)+LARGE(CHOOSE({1,2,3,4,5,6}, N16,S16,X16,AC16,AH16,AM16),2)+I16</f>
        <v>34</v>
      </c>
    </row>
  </sheetData>
  <autoFilter ref="A3:AN12">
    <sortState ref="A5:AN16">
      <sortCondition descending="1" ref="AN3:AN12"/>
    </sortState>
  </autoFilter>
  <sortState ref="A4:A21">
    <sortCondition ref="A4"/>
  </sortState>
  <mergeCells count="13">
    <mergeCell ref="AN2:AN3"/>
    <mergeCell ref="A1:X1"/>
    <mergeCell ref="E2:I2"/>
    <mergeCell ref="O2:S2"/>
    <mergeCell ref="D2:D3"/>
    <mergeCell ref="C2:C3"/>
    <mergeCell ref="B2:B3"/>
    <mergeCell ref="A2:A3"/>
    <mergeCell ref="J2:N2"/>
    <mergeCell ref="T2:X2"/>
    <mergeCell ref="AI2:AM2"/>
    <mergeCell ref="Y2:AC2"/>
    <mergeCell ref="AD2:AH2"/>
  </mergeCells>
  <pageMargins left="0.15625" right="0.10416666666666667" top="0.16666666666666666" bottom="0.21354166666666666" header="0.3" footer="0.3"/>
  <pageSetup paperSize="9" scale="60" fitToWidth="0" fitToHeight="0" orientation="landscape" r:id="rId1"/>
  <colBreaks count="1" manualBreakCount="1">
    <brk id="40" max="1048575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36"/>
  <sheetViews>
    <sheetView view="pageBreakPreview" zoomScale="70" zoomScaleNormal="85" zoomScaleSheetLayoutView="70" zoomScalePageLayoutView="55" workbookViewId="0">
      <selection activeCell="W11" sqref="W11"/>
    </sheetView>
  </sheetViews>
  <sheetFormatPr defaultRowHeight="15"/>
  <cols>
    <col min="1" max="1" width="6" style="13" customWidth="1"/>
    <col min="2" max="2" width="23.42578125" style="8" customWidth="1"/>
    <col min="3" max="4" width="12.42578125" style="13" customWidth="1"/>
    <col min="5" max="7" width="12.140625" style="13" customWidth="1"/>
    <col min="8" max="8" width="9.5703125" style="13" customWidth="1"/>
    <col min="9" max="19" width="10.140625" style="13" customWidth="1"/>
    <col min="20" max="24" width="8.42578125" style="13" customWidth="1"/>
    <col min="25" max="25" width="9.140625" style="13"/>
    <col min="26" max="16384" width="9.140625" style="8"/>
  </cols>
  <sheetData>
    <row r="1" spans="1:33" ht="21">
      <c r="A1" s="239" t="s">
        <v>26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82"/>
      <c r="U1" s="82"/>
      <c r="V1" s="82"/>
      <c r="W1" s="82"/>
      <c r="X1" s="82"/>
      <c r="Y1" s="36"/>
      <c r="Z1" s="7"/>
      <c r="AA1" s="7"/>
      <c r="AB1" s="7"/>
      <c r="AC1" s="7"/>
      <c r="AD1" s="7"/>
      <c r="AE1" s="7"/>
      <c r="AF1" s="7"/>
      <c r="AG1" s="7"/>
    </row>
    <row r="2" spans="1:33" s="14" customFormat="1" ht="141.75" customHeight="1">
      <c r="A2" s="241" t="s">
        <v>1</v>
      </c>
      <c r="B2" s="242" t="s">
        <v>2</v>
      </c>
      <c r="C2" s="241" t="s">
        <v>7</v>
      </c>
      <c r="D2" s="241" t="s">
        <v>73</v>
      </c>
      <c r="E2" s="240" t="s">
        <v>303</v>
      </c>
      <c r="F2" s="240"/>
      <c r="G2" s="240"/>
      <c r="H2" s="240"/>
      <c r="I2" s="240"/>
      <c r="J2" s="240" t="s">
        <v>311</v>
      </c>
      <c r="K2" s="240"/>
      <c r="L2" s="240"/>
      <c r="M2" s="240"/>
      <c r="N2" s="240"/>
      <c r="O2" s="240" t="s">
        <v>305</v>
      </c>
      <c r="P2" s="240"/>
      <c r="Q2" s="240"/>
      <c r="R2" s="240"/>
      <c r="S2" s="240"/>
      <c r="T2" s="243" t="s">
        <v>192</v>
      </c>
      <c r="U2" s="243"/>
      <c r="V2" s="243"/>
      <c r="W2" s="243"/>
      <c r="X2" s="243"/>
      <c r="Y2" s="237" t="s">
        <v>318</v>
      </c>
      <c r="Z2" s="52"/>
      <c r="AA2" s="52"/>
      <c r="AB2" s="52"/>
      <c r="AC2" s="52"/>
      <c r="AD2" s="52"/>
      <c r="AE2" s="52"/>
      <c r="AF2" s="52"/>
      <c r="AG2" s="52"/>
    </row>
    <row r="3" spans="1:33" ht="108" customHeight="1">
      <c r="A3" s="241"/>
      <c r="B3" s="242"/>
      <c r="C3" s="241"/>
      <c r="D3" s="241"/>
      <c r="E3" s="42" t="s">
        <v>121</v>
      </c>
      <c r="F3" s="42" t="s">
        <v>122</v>
      </c>
      <c r="G3" s="42" t="s">
        <v>123</v>
      </c>
      <c r="H3" s="43" t="s">
        <v>103</v>
      </c>
      <c r="I3" s="57" t="s">
        <v>128</v>
      </c>
      <c r="J3" s="42" t="s">
        <v>121</v>
      </c>
      <c r="K3" s="42" t="s">
        <v>122</v>
      </c>
      <c r="L3" s="42" t="s">
        <v>123</v>
      </c>
      <c r="M3" s="43" t="s">
        <v>103</v>
      </c>
      <c r="N3" s="57" t="s">
        <v>128</v>
      </c>
      <c r="O3" s="42" t="s">
        <v>121</v>
      </c>
      <c r="P3" s="42" t="s">
        <v>122</v>
      </c>
      <c r="Q3" s="42" t="s">
        <v>123</v>
      </c>
      <c r="R3" s="43" t="s">
        <v>103</v>
      </c>
      <c r="S3" s="57" t="s">
        <v>128</v>
      </c>
      <c r="T3" s="42" t="s">
        <v>121</v>
      </c>
      <c r="U3" s="42" t="s">
        <v>122</v>
      </c>
      <c r="V3" s="42" t="s">
        <v>123</v>
      </c>
      <c r="W3" s="43" t="s">
        <v>103</v>
      </c>
      <c r="X3" s="57" t="s">
        <v>128</v>
      </c>
      <c r="Y3" s="238"/>
    </row>
    <row r="4" spans="1:33" ht="28.5" customHeight="1">
      <c r="A4" s="10">
        <v>1</v>
      </c>
      <c r="B4" s="9" t="s">
        <v>23</v>
      </c>
      <c r="C4" s="3" t="s">
        <v>20</v>
      </c>
      <c r="D4" s="3" t="s">
        <v>77</v>
      </c>
      <c r="E4" s="10">
        <v>2</v>
      </c>
      <c r="F4" s="74">
        <v>1</v>
      </c>
      <c r="G4" s="10">
        <v>0.5</v>
      </c>
      <c r="H4" s="11">
        <f>200*(E4+1-F4)*G4/E4</f>
        <v>100</v>
      </c>
      <c r="I4" s="2">
        <f>ROUNDUP(H4,0)</f>
        <v>100</v>
      </c>
      <c r="J4" s="11">
        <v>2</v>
      </c>
      <c r="K4" s="11">
        <v>1</v>
      </c>
      <c r="L4" s="11">
        <v>0.25</v>
      </c>
      <c r="M4" s="11">
        <f>200*(J4+1-K4)*L4/J4</f>
        <v>50</v>
      </c>
      <c r="N4" s="2">
        <f>ROUNDUP(M4,0)</f>
        <v>50</v>
      </c>
      <c r="O4" s="11">
        <v>2</v>
      </c>
      <c r="P4" s="11">
        <v>1</v>
      </c>
      <c r="Q4" s="11">
        <v>0.25</v>
      </c>
      <c r="R4" s="11">
        <f>200*(O4+1-P4)*Q4/O4</f>
        <v>50</v>
      </c>
      <c r="S4" s="2">
        <f>ROUNDUP(R4,0)</f>
        <v>50</v>
      </c>
      <c r="T4" s="11">
        <v>1</v>
      </c>
      <c r="U4" s="3">
        <v>1</v>
      </c>
      <c r="V4" s="11">
        <v>0.25</v>
      </c>
      <c r="W4" s="11">
        <f>200*(T4+1-U4)*V4/T4</f>
        <v>50</v>
      </c>
      <c r="X4" s="2">
        <f>ROUNDUP(W4,0)</f>
        <v>50</v>
      </c>
      <c r="Y4" s="35">
        <f>LARGE(CHOOSE({1,2,3}, N4,S4,X4),1)+LARGE(CHOOSE({1,2,3}, N4,S4,X4),2)+I4</f>
        <v>200</v>
      </c>
    </row>
    <row r="5" spans="1:33" ht="28.5" customHeight="1">
      <c r="A5" s="10">
        <v>2</v>
      </c>
      <c r="B5" s="21" t="s">
        <v>104</v>
      </c>
      <c r="C5" s="3" t="s">
        <v>106</v>
      </c>
      <c r="D5" s="3" t="s">
        <v>105</v>
      </c>
      <c r="E5" s="3">
        <v>2</v>
      </c>
      <c r="F5" s="3">
        <v>1</v>
      </c>
      <c r="G5" s="3">
        <v>0.5</v>
      </c>
      <c r="H5" s="11">
        <f>200*(E5+1-F5)*G5/E5</f>
        <v>100</v>
      </c>
      <c r="I5" s="2">
        <f>ROUNDUP(H5,0)</f>
        <v>100</v>
      </c>
      <c r="J5" s="23">
        <v>2</v>
      </c>
      <c r="K5" s="23" t="s">
        <v>42</v>
      </c>
      <c r="L5" s="11">
        <v>0.25</v>
      </c>
      <c r="M5" s="11">
        <v>0</v>
      </c>
      <c r="N5" s="2">
        <f>ROUNDUP(M5,0)</f>
        <v>0</v>
      </c>
      <c r="O5" s="11">
        <v>2</v>
      </c>
      <c r="P5" s="11" t="s">
        <v>42</v>
      </c>
      <c r="Q5" s="11">
        <v>0.25</v>
      </c>
      <c r="R5" s="11">
        <v>0</v>
      </c>
      <c r="S5" s="2">
        <f>ROUNDUP(R5,0)</f>
        <v>0</v>
      </c>
      <c r="T5" s="11">
        <v>1</v>
      </c>
      <c r="U5" s="11" t="s">
        <v>42</v>
      </c>
      <c r="V5" s="11">
        <v>0.5</v>
      </c>
      <c r="W5" s="11">
        <v>0</v>
      </c>
      <c r="X5" s="2">
        <f>ROUNDUP(W5,0)</f>
        <v>0</v>
      </c>
      <c r="Y5" s="35">
        <f>LARGE(CHOOSE({1,2,3}, N5,S5,X5),1)+LARGE(CHOOSE({1,2,3}, N5,S5,X5),2)+I5</f>
        <v>100</v>
      </c>
      <c r="Z5" s="16"/>
      <c r="AA5" s="16"/>
      <c r="AB5" s="16"/>
      <c r="AC5" s="16"/>
      <c r="AD5" s="16"/>
      <c r="AE5" s="16"/>
      <c r="AF5" s="16"/>
      <c r="AG5" s="16"/>
    </row>
    <row r="6" spans="1:33" s="16" customFormat="1" ht="28.5" customHeight="1">
      <c r="A6" s="10">
        <v>3</v>
      </c>
      <c r="B6" s="9" t="s">
        <v>185</v>
      </c>
      <c r="C6" s="10" t="s">
        <v>186</v>
      </c>
      <c r="D6" s="74" t="s">
        <v>80</v>
      </c>
      <c r="E6" s="10">
        <v>2</v>
      </c>
      <c r="F6" s="10" t="s">
        <v>42</v>
      </c>
      <c r="G6" s="10">
        <v>0.5</v>
      </c>
      <c r="H6" s="11">
        <v>0</v>
      </c>
      <c r="I6" s="2">
        <f>ROUNDUP(H6,0)</f>
        <v>0</v>
      </c>
      <c r="J6" s="11">
        <v>2</v>
      </c>
      <c r="K6" s="11">
        <v>2</v>
      </c>
      <c r="L6" s="11">
        <v>0.25</v>
      </c>
      <c r="M6" s="11">
        <f>200*(J6+1-K6)*L6/J6</f>
        <v>25</v>
      </c>
      <c r="N6" s="2">
        <f>ROUNDUP(M6,0)</f>
        <v>25</v>
      </c>
      <c r="O6" s="10">
        <v>2</v>
      </c>
      <c r="P6" s="10">
        <v>2</v>
      </c>
      <c r="Q6" s="11">
        <v>0.25</v>
      </c>
      <c r="R6" s="11">
        <f>200*(O6+1-P6)*Q6/O6</f>
        <v>25</v>
      </c>
      <c r="S6" s="2">
        <f>ROUNDUP(R6,0)</f>
        <v>25</v>
      </c>
      <c r="T6" s="11">
        <v>1</v>
      </c>
      <c r="U6" s="11" t="s">
        <v>42</v>
      </c>
      <c r="V6" s="11">
        <v>0.5</v>
      </c>
      <c r="W6" s="11">
        <v>0</v>
      </c>
      <c r="X6" s="2">
        <f>ROUNDUP(W6,0)</f>
        <v>0</v>
      </c>
      <c r="Y6" s="35">
        <f>LARGE(CHOOSE({1,2,3}, N6,S6,X6),1)+LARGE(CHOOSE({1,2,3}, N6,S6,X6),2)+I6</f>
        <v>50</v>
      </c>
      <c r="Z6" s="8"/>
      <c r="AA6" s="8"/>
      <c r="AB6" s="8"/>
      <c r="AC6" s="8"/>
      <c r="AD6" s="8"/>
      <c r="AE6" s="8"/>
      <c r="AF6" s="8"/>
      <c r="AG6" s="8"/>
    </row>
    <row r="7" spans="1:33" s="14" customFormat="1" ht="34.5" customHeight="1">
      <c r="A7" s="3">
        <v>4</v>
      </c>
      <c r="B7" s="21" t="s">
        <v>225</v>
      </c>
      <c r="C7" s="3" t="s">
        <v>227</v>
      </c>
      <c r="D7" s="3" t="s">
        <v>226</v>
      </c>
      <c r="E7" s="3">
        <v>2</v>
      </c>
      <c r="F7" s="3" t="s">
        <v>234</v>
      </c>
      <c r="G7" s="3">
        <v>0.5</v>
      </c>
      <c r="H7" s="11">
        <v>0</v>
      </c>
      <c r="I7" s="2">
        <f>ROUNDUP(H7,0)</f>
        <v>0</v>
      </c>
      <c r="J7" s="23">
        <v>2</v>
      </c>
      <c r="K7" s="23" t="s">
        <v>42</v>
      </c>
      <c r="L7" s="11">
        <v>0.25</v>
      </c>
      <c r="M7" s="11">
        <v>0</v>
      </c>
      <c r="N7" s="2">
        <f>ROUNDUP(M7,0)</f>
        <v>0</v>
      </c>
      <c r="O7" s="11">
        <v>2</v>
      </c>
      <c r="P7" s="11" t="s">
        <v>42</v>
      </c>
      <c r="Q7" s="11">
        <v>0.25</v>
      </c>
      <c r="R7" s="11">
        <v>0</v>
      </c>
      <c r="S7" s="2">
        <f>ROUNDUP(R7,0)</f>
        <v>0</v>
      </c>
      <c r="T7" s="11">
        <v>1</v>
      </c>
      <c r="U7" s="11" t="s">
        <v>42</v>
      </c>
      <c r="V7" s="11">
        <v>0.5</v>
      </c>
      <c r="W7" s="11">
        <v>0</v>
      </c>
      <c r="X7" s="2">
        <f>ROUNDUP(W7,0)</f>
        <v>0</v>
      </c>
      <c r="Y7" s="35">
        <f>LARGE(CHOOSE({1,2,3}, N7,S7,X7),1)+LARGE(CHOOSE({1,2,3}, N7,S7,X7),2)+I7</f>
        <v>0</v>
      </c>
    </row>
    <row r="15" spans="1:33"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33"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3:24"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3:24"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3:24"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3:24"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3:24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3:24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3:24"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3:24"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3:24"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  <row r="26" spans="3:24"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</row>
    <row r="27" spans="3:24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3:24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</row>
    <row r="29" spans="3:24"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</row>
    <row r="30" spans="3:24"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</row>
    <row r="31" spans="3:24"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</row>
    <row r="32" spans="3:24"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</row>
    <row r="33" spans="3:24"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</row>
    <row r="34" spans="3:24"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3:24"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3:24"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</sheetData>
  <autoFilter ref="A3:Y3">
    <sortState ref="A5:AI7">
      <sortCondition descending="1" ref="Y3"/>
    </sortState>
  </autoFilter>
  <sortState ref="A4:AR6">
    <sortCondition descending="1" ref="Y4:Y6"/>
  </sortState>
  <mergeCells count="10">
    <mergeCell ref="Y2:Y3"/>
    <mergeCell ref="A1:S1"/>
    <mergeCell ref="E2:I2"/>
    <mergeCell ref="O2:S2"/>
    <mergeCell ref="D2:D3"/>
    <mergeCell ref="C2:C3"/>
    <mergeCell ref="B2:B3"/>
    <mergeCell ref="A2:A3"/>
    <mergeCell ref="J2:N2"/>
    <mergeCell ref="T2:X2"/>
  </mergeCells>
  <pageMargins left="0.48295454545454547" right="0.265625" top="0.75" bottom="0.75" header="0.3" footer="0.3"/>
  <pageSetup paperSize="9" scale="65" fitToWidth="0" fitToHeight="0" orientation="landscape" r:id="rId1"/>
  <rowBreaks count="1" manualBreakCount="1">
    <brk id="7" max="16383" man="1"/>
  </rowBreaks>
  <colBreaks count="1" manualBreakCount="1">
    <brk id="25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133"/>
  <sheetViews>
    <sheetView view="pageBreakPreview" zoomScale="70" zoomScaleNormal="100" zoomScaleSheetLayoutView="70" zoomScalePageLayoutView="70" workbookViewId="0">
      <pane xSplit="27" ySplit="3" topLeftCell="AB4" activePane="bottomRight" state="frozen"/>
      <selection pane="topRight" activeCell="L1" sqref="L1"/>
      <selection pane="bottomLeft" activeCell="A4" sqref="A4"/>
      <selection pane="bottomRight" activeCell="A15" sqref="A15"/>
    </sheetView>
  </sheetViews>
  <sheetFormatPr defaultRowHeight="14.25"/>
  <cols>
    <col min="1" max="1" width="8.28515625" style="68" customWidth="1"/>
    <col min="2" max="2" width="27" style="69" customWidth="1"/>
    <col min="3" max="3" width="30.42578125" style="69" customWidth="1"/>
    <col min="4" max="4" width="20.42578125" style="69" customWidth="1"/>
    <col min="5" max="5" width="15.42578125" style="68" customWidth="1"/>
    <col min="6" max="6" width="8.7109375" style="68" customWidth="1"/>
    <col min="7" max="7" width="9.140625" style="68" customWidth="1"/>
    <col min="8" max="8" width="10.28515625" style="68" customWidth="1"/>
    <col min="9" max="9" width="11.140625" style="68" customWidth="1"/>
    <col min="10" max="10" width="12.42578125" style="68" customWidth="1"/>
    <col min="11" max="11" width="7.28515625" style="72" customWidth="1"/>
    <col min="12" max="12" width="10.28515625" style="72" customWidth="1"/>
    <col min="13" max="13" width="9.28515625" style="72" customWidth="1"/>
    <col min="14" max="14" width="13.28515625" style="72" customWidth="1"/>
    <col min="15" max="15" width="9.5703125" style="72" customWidth="1"/>
    <col min="16" max="16" width="6.7109375" style="72" customWidth="1"/>
    <col min="17" max="19" width="9.5703125" style="72" customWidth="1"/>
    <col min="20" max="20" width="7.7109375" style="72" customWidth="1"/>
    <col min="21" max="21" width="8" style="72" customWidth="1"/>
    <col min="22" max="22" width="9.5703125" style="72" customWidth="1"/>
    <col min="23" max="23" width="8.140625" style="72" customWidth="1"/>
    <col min="24" max="24" width="8.28515625" style="72" customWidth="1"/>
    <col min="25" max="25" width="7.5703125" style="72" customWidth="1"/>
    <col min="26" max="26" width="6.7109375" style="72" customWidth="1"/>
    <col min="27" max="27" width="7.28515625" style="72" customWidth="1"/>
    <col min="28" max="28" width="7.140625" style="72" customWidth="1"/>
    <col min="29" max="29" width="14" style="72" customWidth="1"/>
    <col min="30" max="30" width="8.85546875" style="72" customWidth="1"/>
    <col min="31" max="31" width="10.42578125" style="68" customWidth="1"/>
    <col min="32" max="32" width="35" style="68" customWidth="1"/>
    <col min="33" max="16384" width="9.140625" style="68"/>
  </cols>
  <sheetData>
    <row r="1" spans="1:32" ht="20.25">
      <c r="A1" s="229" t="s">
        <v>157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67"/>
    </row>
    <row r="2" spans="1:32" ht="165" customHeight="1">
      <c r="A2" s="231" t="s">
        <v>1</v>
      </c>
      <c r="B2" s="246" t="s">
        <v>2</v>
      </c>
      <c r="C2" s="247"/>
      <c r="D2" s="124"/>
      <c r="E2" s="231" t="s">
        <v>7</v>
      </c>
      <c r="F2" s="217" t="s">
        <v>329</v>
      </c>
      <c r="G2" s="217"/>
      <c r="H2" s="217"/>
      <c r="I2" s="217"/>
      <c r="J2" s="217"/>
      <c r="K2" s="217" t="s">
        <v>303</v>
      </c>
      <c r="L2" s="217"/>
      <c r="M2" s="217"/>
      <c r="N2" s="217"/>
      <c r="O2" s="217"/>
      <c r="P2" s="250" t="s">
        <v>307</v>
      </c>
      <c r="Q2" s="251"/>
      <c r="R2" s="251"/>
      <c r="S2" s="251"/>
      <c r="T2" s="252"/>
      <c r="U2" s="250" t="s">
        <v>305</v>
      </c>
      <c r="V2" s="251"/>
      <c r="W2" s="251"/>
      <c r="X2" s="251"/>
      <c r="Y2" s="252"/>
      <c r="Z2" s="250" t="s">
        <v>306</v>
      </c>
      <c r="AA2" s="251"/>
      <c r="AB2" s="251"/>
      <c r="AC2" s="251"/>
      <c r="AD2" s="252"/>
      <c r="AE2" s="244" t="s">
        <v>319</v>
      </c>
    </row>
    <row r="3" spans="1:32" ht="90" customHeight="1">
      <c r="A3" s="232"/>
      <c r="B3" s="248"/>
      <c r="C3" s="249"/>
      <c r="D3" s="125" t="s">
        <v>73</v>
      </c>
      <c r="E3" s="232"/>
      <c r="F3" s="42" t="s">
        <v>121</v>
      </c>
      <c r="G3" s="42" t="s">
        <v>122</v>
      </c>
      <c r="H3" s="42" t="s">
        <v>123</v>
      </c>
      <c r="I3" s="43" t="s">
        <v>103</v>
      </c>
      <c r="J3" s="73" t="s">
        <v>128</v>
      </c>
      <c r="K3" s="42" t="s">
        <v>121</v>
      </c>
      <c r="L3" s="42" t="s">
        <v>122</v>
      </c>
      <c r="M3" s="42" t="s">
        <v>123</v>
      </c>
      <c r="N3" s="43" t="s">
        <v>103</v>
      </c>
      <c r="O3" s="73" t="s">
        <v>128</v>
      </c>
      <c r="P3" s="42" t="s">
        <v>121</v>
      </c>
      <c r="Q3" s="42" t="s">
        <v>122</v>
      </c>
      <c r="R3" s="42" t="s">
        <v>123</v>
      </c>
      <c r="S3" s="43" t="s">
        <v>103</v>
      </c>
      <c r="T3" s="73" t="s">
        <v>158</v>
      </c>
      <c r="U3" s="42" t="s">
        <v>121</v>
      </c>
      <c r="V3" s="42" t="s">
        <v>122</v>
      </c>
      <c r="W3" s="42" t="s">
        <v>123</v>
      </c>
      <c r="X3" s="43" t="s">
        <v>103</v>
      </c>
      <c r="Y3" s="73" t="s">
        <v>158</v>
      </c>
      <c r="Z3" s="42" t="s">
        <v>121</v>
      </c>
      <c r="AA3" s="42" t="s">
        <v>122</v>
      </c>
      <c r="AB3" s="42" t="s">
        <v>123</v>
      </c>
      <c r="AC3" s="43" t="s">
        <v>103</v>
      </c>
      <c r="AD3" s="73" t="s">
        <v>158</v>
      </c>
      <c r="AE3" s="245"/>
    </row>
    <row r="4" spans="1:32" s="123" customFormat="1" ht="30">
      <c r="A4" s="67">
        <v>1</v>
      </c>
      <c r="B4" s="114" t="s">
        <v>161</v>
      </c>
      <c r="C4" s="114" t="s">
        <v>159</v>
      </c>
      <c r="D4" s="114" t="s">
        <v>131</v>
      </c>
      <c r="E4" s="115" t="s">
        <v>171</v>
      </c>
      <c r="F4" s="133">
        <v>5</v>
      </c>
      <c r="G4" s="115">
        <v>1</v>
      </c>
      <c r="H4" s="133">
        <v>1</v>
      </c>
      <c r="I4" s="11">
        <f>200*(F4+1-G4)*H4/F4</f>
        <v>200</v>
      </c>
      <c r="J4" s="118">
        <f t="shared" ref="J4:J14" si="0">ROUNDUP(I4,0)</f>
        <v>200</v>
      </c>
      <c r="K4" s="116">
        <v>6</v>
      </c>
      <c r="L4" s="117">
        <v>1</v>
      </c>
      <c r="M4" s="116">
        <v>0.5</v>
      </c>
      <c r="N4" s="11">
        <f>200*(K4+1-L4)*M4/K4</f>
        <v>100</v>
      </c>
      <c r="O4" s="118">
        <f t="shared" ref="O4:O13" si="1">ROUNDUP(N4,0)</f>
        <v>100</v>
      </c>
      <c r="P4" s="119">
        <v>9</v>
      </c>
      <c r="Q4" s="119">
        <v>3</v>
      </c>
      <c r="R4" s="119">
        <v>0.25</v>
      </c>
      <c r="S4" s="11">
        <f>200*(P4+1-Q4)*R4/P4</f>
        <v>38.888888888888886</v>
      </c>
      <c r="T4" s="118">
        <f t="shared" ref="T4:T13" si="2">ROUNDUP(S4,0)</f>
        <v>39</v>
      </c>
      <c r="U4" s="116">
        <v>10</v>
      </c>
      <c r="V4" s="117">
        <v>1</v>
      </c>
      <c r="W4" s="116">
        <v>0.25</v>
      </c>
      <c r="X4" s="11">
        <f>200*(U4+1-V4)*W4/U4</f>
        <v>50</v>
      </c>
      <c r="Y4" s="118">
        <f t="shared" ref="Y4:Y13" si="3">ROUNDUP(X4,0)</f>
        <v>50</v>
      </c>
      <c r="Z4" s="119">
        <v>6</v>
      </c>
      <c r="AA4" s="119">
        <v>2</v>
      </c>
      <c r="AB4" s="119">
        <v>1</v>
      </c>
      <c r="AC4" s="11">
        <f>200*(Z4+1-AA4)*AB4/Z4</f>
        <v>166.66666666666666</v>
      </c>
      <c r="AD4" s="118">
        <f t="shared" ref="AD4:AD13" si="4">ROUNDUP(AC4,0)</f>
        <v>167</v>
      </c>
      <c r="AE4" s="10">
        <f>LARGE(CHOOSE({1,2,3,4},O4,T4,Y4,AD4),1)+LARGE(CHOOSE({1,2,3,4},O4,T4,Y4,AD4),2)+J4</f>
        <v>467</v>
      </c>
    </row>
    <row r="5" spans="1:32" s="136" customFormat="1" ht="30.75" customHeight="1">
      <c r="A5" s="131">
        <v>2</v>
      </c>
      <c r="B5" s="132" t="s">
        <v>248</v>
      </c>
      <c r="C5" s="132" t="s">
        <v>160</v>
      </c>
      <c r="D5" s="132" t="s">
        <v>131</v>
      </c>
      <c r="E5" s="133" t="s">
        <v>249</v>
      </c>
      <c r="F5" s="133">
        <v>5</v>
      </c>
      <c r="G5" s="133">
        <v>2</v>
      </c>
      <c r="H5" s="133">
        <v>1</v>
      </c>
      <c r="I5" s="11">
        <f>200*(F5+1-G5)*H5/F5</f>
        <v>160</v>
      </c>
      <c r="J5" s="118">
        <f t="shared" si="0"/>
        <v>160</v>
      </c>
      <c r="K5" s="134" t="s">
        <v>242</v>
      </c>
      <c r="L5" s="134" t="s">
        <v>124</v>
      </c>
      <c r="M5" s="121">
        <v>0.5</v>
      </c>
      <c r="N5" s="121">
        <v>92</v>
      </c>
      <c r="O5" s="135">
        <f t="shared" si="1"/>
        <v>92</v>
      </c>
      <c r="P5" s="121">
        <v>9</v>
      </c>
      <c r="Q5" s="134" t="s">
        <v>124</v>
      </c>
      <c r="R5" s="119">
        <v>0.25</v>
      </c>
      <c r="S5" s="121">
        <v>47.25</v>
      </c>
      <c r="T5" s="135">
        <f t="shared" si="2"/>
        <v>48</v>
      </c>
      <c r="U5" s="121">
        <v>10</v>
      </c>
      <c r="V5" s="134" t="s">
        <v>124</v>
      </c>
      <c r="W5" s="116">
        <v>0.25</v>
      </c>
      <c r="X5" s="121">
        <v>42.5</v>
      </c>
      <c r="Y5" s="135">
        <f t="shared" si="3"/>
        <v>43</v>
      </c>
      <c r="Z5" s="119">
        <v>6</v>
      </c>
      <c r="AA5" s="131">
        <v>1</v>
      </c>
      <c r="AB5" s="119">
        <v>1</v>
      </c>
      <c r="AC5" s="11">
        <f>200*(Z5+1-AA5)*AB5/Z5</f>
        <v>200</v>
      </c>
      <c r="AD5" s="118">
        <f t="shared" si="4"/>
        <v>200</v>
      </c>
      <c r="AE5" s="10">
        <f>LARGE(CHOOSE({1,2,3,4},O5,T5,Y5,AD5),1)+LARGE(CHOOSE({1,2,3,4},O5,T5,Y5,AD5),2)+J5</f>
        <v>452</v>
      </c>
    </row>
    <row r="6" spans="1:32" ht="30.75" customHeight="1">
      <c r="A6" s="67">
        <v>3</v>
      </c>
      <c r="B6" s="114" t="s">
        <v>247</v>
      </c>
      <c r="C6" s="114" t="s">
        <v>254</v>
      </c>
      <c r="D6" s="132" t="s">
        <v>255</v>
      </c>
      <c r="E6" s="133" t="s">
        <v>256</v>
      </c>
      <c r="F6" s="133">
        <v>5</v>
      </c>
      <c r="G6" s="133" t="s">
        <v>42</v>
      </c>
      <c r="H6" s="133">
        <v>1</v>
      </c>
      <c r="I6" s="11">
        <v>0</v>
      </c>
      <c r="J6" s="118">
        <f t="shared" si="0"/>
        <v>0</v>
      </c>
      <c r="K6" s="121">
        <v>6</v>
      </c>
      <c r="L6" s="134" t="s">
        <v>124</v>
      </c>
      <c r="M6" s="121">
        <v>0.5</v>
      </c>
      <c r="N6" s="121">
        <v>92</v>
      </c>
      <c r="O6" s="135">
        <f t="shared" si="1"/>
        <v>92</v>
      </c>
      <c r="P6" s="121">
        <v>9</v>
      </c>
      <c r="Q6" s="134" t="s">
        <v>124</v>
      </c>
      <c r="R6" s="119">
        <v>0.25</v>
      </c>
      <c r="S6" s="121">
        <v>47.25</v>
      </c>
      <c r="T6" s="135">
        <f t="shared" si="2"/>
        <v>48</v>
      </c>
      <c r="U6" s="121">
        <v>10</v>
      </c>
      <c r="V6" s="134" t="s">
        <v>124</v>
      </c>
      <c r="W6" s="116">
        <v>0.25</v>
      </c>
      <c r="X6" s="121">
        <v>42.5</v>
      </c>
      <c r="Y6" s="135">
        <f t="shared" si="3"/>
        <v>43</v>
      </c>
      <c r="Z6" s="119">
        <v>6</v>
      </c>
      <c r="AA6" s="119">
        <v>3</v>
      </c>
      <c r="AB6" s="119">
        <v>1</v>
      </c>
      <c r="AC6" s="11">
        <f>200*(Z6+1-AA6)*AB6/Z6</f>
        <v>133.33333333333334</v>
      </c>
      <c r="AD6" s="118">
        <f t="shared" si="4"/>
        <v>134</v>
      </c>
      <c r="AE6" s="10">
        <f>LARGE(CHOOSE({1,2,3,4},O6,T6,Y6,AD6),1)+LARGE(CHOOSE({1,2,3,4},O6,T6,Y6,AD6),2)+J6</f>
        <v>226</v>
      </c>
    </row>
    <row r="7" spans="1:32" s="151" customFormat="1" ht="30" hidden="1">
      <c r="A7" s="145">
        <v>4</v>
      </c>
      <c r="B7" s="146" t="s">
        <v>165</v>
      </c>
      <c r="C7" s="146" t="s">
        <v>172</v>
      </c>
      <c r="D7" s="146" t="s">
        <v>238</v>
      </c>
      <c r="E7" s="147" t="s">
        <v>173</v>
      </c>
      <c r="F7" s="133">
        <v>5</v>
      </c>
      <c r="G7" s="147"/>
      <c r="H7" s="133">
        <v>1</v>
      </c>
      <c r="I7" s="11">
        <f>200*(F7+1-G7)*H7/F7</f>
        <v>240</v>
      </c>
      <c r="J7" s="118">
        <f t="shared" si="0"/>
        <v>240</v>
      </c>
      <c r="K7" s="148">
        <v>6</v>
      </c>
      <c r="L7" s="149">
        <v>3</v>
      </c>
      <c r="M7" s="148">
        <v>1</v>
      </c>
      <c r="N7" s="142">
        <f>200*(K7+1-L7)*M7/K7</f>
        <v>133.33333333333334</v>
      </c>
      <c r="O7" s="148">
        <f t="shared" si="1"/>
        <v>134</v>
      </c>
      <c r="P7" s="150">
        <v>9</v>
      </c>
      <c r="Q7" s="150">
        <v>4</v>
      </c>
      <c r="R7" s="150">
        <v>0.25</v>
      </c>
      <c r="S7" s="142">
        <f>200*(P7+1-Q7)*R7/P7</f>
        <v>33.333333333333336</v>
      </c>
      <c r="T7" s="148">
        <f t="shared" si="2"/>
        <v>34</v>
      </c>
      <c r="U7" s="148">
        <v>10</v>
      </c>
      <c r="V7" s="142">
        <v>4</v>
      </c>
      <c r="W7" s="148">
        <v>0.25</v>
      </c>
      <c r="X7" s="142">
        <f>200*(U7+1-V7)*W7/U7</f>
        <v>35</v>
      </c>
      <c r="Y7" s="148">
        <f t="shared" si="3"/>
        <v>35</v>
      </c>
      <c r="Z7" s="150">
        <v>6</v>
      </c>
      <c r="AA7" s="145" t="s">
        <v>42</v>
      </c>
      <c r="AB7" s="150">
        <v>1</v>
      </c>
      <c r="AC7" s="142">
        <v>0</v>
      </c>
      <c r="AD7" s="148">
        <f t="shared" si="4"/>
        <v>0</v>
      </c>
      <c r="AE7" s="10">
        <f>LARGE(CHOOSE({1,2,3,4},O7,T7,Y7,AD7),1)+LARGE(CHOOSE({1,2,3,4},O7,T7,Y7,AD7),2)+J7</f>
        <v>409</v>
      </c>
      <c r="AF7" s="151" t="s">
        <v>299</v>
      </c>
    </row>
    <row r="8" spans="1:32" s="71" customFormat="1" ht="30">
      <c r="A8" s="67">
        <v>4</v>
      </c>
      <c r="B8" s="114" t="s">
        <v>167</v>
      </c>
      <c r="C8" s="114" t="s">
        <v>170</v>
      </c>
      <c r="D8" s="114" t="s">
        <v>240</v>
      </c>
      <c r="E8" s="115" t="s">
        <v>174</v>
      </c>
      <c r="F8" s="133">
        <v>5</v>
      </c>
      <c r="G8" s="115">
        <v>3</v>
      </c>
      <c r="H8" s="133">
        <v>1</v>
      </c>
      <c r="I8" s="11">
        <f>200*(F8+1-G8)*H8/F8</f>
        <v>120</v>
      </c>
      <c r="J8" s="118">
        <f t="shared" si="0"/>
        <v>120</v>
      </c>
      <c r="K8" s="116">
        <v>6</v>
      </c>
      <c r="L8" s="117" t="s">
        <v>42</v>
      </c>
      <c r="M8" s="116">
        <v>0.5</v>
      </c>
      <c r="N8" s="11">
        <v>0</v>
      </c>
      <c r="O8" s="118">
        <f t="shared" si="1"/>
        <v>0</v>
      </c>
      <c r="P8" s="119">
        <v>9</v>
      </c>
      <c r="Q8" s="119">
        <v>5</v>
      </c>
      <c r="R8" s="119">
        <v>0.25</v>
      </c>
      <c r="S8" s="11">
        <f>200*(P8+1-Q8)*R8/P8</f>
        <v>27.777777777777779</v>
      </c>
      <c r="T8" s="118">
        <f t="shared" si="2"/>
        <v>28</v>
      </c>
      <c r="U8" s="116">
        <v>10</v>
      </c>
      <c r="V8" s="117">
        <v>7</v>
      </c>
      <c r="W8" s="116">
        <v>0.25</v>
      </c>
      <c r="X8" s="11">
        <f>200*(U8+1-V8)*W8/U8</f>
        <v>20</v>
      </c>
      <c r="Y8" s="118">
        <f t="shared" si="3"/>
        <v>20</v>
      </c>
      <c r="Z8" s="119">
        <v>6</v>
      </c>
      <c r="AA8" s="137" t="s">
        <v>42</v>
      </c>
      <c r="AB8" s="119">
        <v>1</v>
      </c>
      <c r="AC8" s="11">
        <v>0</v>
      </c>
      <c r="AD8" s="118">
        <f t="shared" si="4"/>
        <v>0</v>
      </c>
      <c r="AE8" s="10">
        <f>LARGE(CHOOSE({1,2,3,4},O8,T8,Y8,AD8),1)+LARGE(CHOOSE({1,2,3,4},O8,T8,Y8,AD8),2)+J8</f>
        <v>168</v>
      </c>
    </row>
    <row r="9" spans="1:32" s="123" customFormat="1" ht="30" hidden="1">
      <c r="A9" s="145">
        <v>6</v>
      </c>
      <c r="B9" s="146" t="s">
        <v>183</v>
      </c>
      <c r="C9" s="146" t="s">
        <v>166</v>
      </c>
      <c r="D9" s="146" t="s">
        <v>239</v>
      </c>
      <c r="E9" s="147" t="s">
        <v>228</v>
      </c>
      <c r="F9" s="133">
        <v>5</v>
      </c>
      <c r="G9" s="147"/>
      <c r="H9" s="133">
        <v>1</v>
      </c>
      <c r="I9" s="11">
        <f>200*(F9+1-G9)*H9/F9</f>
        <v>240</v>
      </c>
      <c r="J9" s="118">
        <f t="shared" si="0"/>
        <v>240</v>
      </c>
      <c r="K9" s="148">
        <v>6</v>
      </c>
      <c r="L9" s="148">
        <v>4</v>
      </c>
      <c r="M9" s="148">
        <v>1</v>
      </c>
      <c r="N9" s="142">
        <f>200*(K9+1-L9)*M9/K9</f>
        <v>100</v>
      </c>
      <c r="O9" s="148">
        <f t="shared" si="1"/>
        <v>100</v>
      </c>
      <c r="P9" s="148">
        <v>9</v>
      </c>
      <c r="Q9" s="152" t="s">
        <v>124</v>
      </c>
      <c r="R9" s="150">
        <v>0.25</v>
      </c>
      <c r="S9" s="148">
        <v>6</v>
      </c>
      <c r="T9" s="148">
        <f t="shared" si="2"/>
        <v>6</v>
      </c>
      <c r="U9" s="148">
        <v>10</v>
      </c>
      <c r="V9" s="152" t="s">
        <v>124</v>
      </c>
      <c r="W9" s="148">
        <v>0.25</v>
      </c>
      <c r="X9" s="148">
        <v>5</v>
      </c>
      <c r="Y9" s="148">
        <f t="shared" si="3"/>
        <v>5</v>
      </c>
      <c r="Z9" s="150">
        <v>6</v>
      </c>
      <c r="AA9" s="153" t="s">
        <v>42</v>
      </c>
      <c r="AB9" s="150">
        <v>1</v>
      </c>
      <c r="AC9" s="142">
        <v>0</v>
      </c>
      <c r="AD9" s="148">
        <f t="shared" si="4"/>
        <v>0</v>
      </c>
      <c r="AE9" s="10">
        <f>LARGE(CHOOSE({1,2,3,4},O9,T9,Y9,AD9),1)+LARGE(CHOOSE({1,2,3,4},O9,T9,Y9,AD9),2)+J9</f>
        <v>346</v>
      </c>
      <c r="AF9" s="123" t="s">
        <v>299</v>
      </c>
    </row>
    <row r="10" spans="1:32" ht="26.25" customHeight="1">
      <c r="A10" s="67">
        <v>5</v>
      </c>
      <c r="B10" s="143" t="s">
        <v>165</v>
      </c>
      <c r="C10" s="143" t="s">
        <v>344</v>
      </c>
      <c r="D10" s="143" t="s">
        <v>80</v>
      </c>
      <c r="E10" s="116" t="s">
        <v>345</v>
      </c>
      <c r="F10" s="67">
        <v>5</v>
      </c>
      <c r="G10" s="67">
        <v>4</v>
      </c>
      <c r="H10" s="67">
        <v>1</v>
      </c>
      <c r="I10" s="67">
        <f>200*(F10+1-G10)*H10/F10</f>
        <v>80</v>
      </c>
      <c r="J10" s="118">
        <f t="shared" si="0"/>
        <v>80</v>
      </c>
      <c r="K10" s="122">
        <v>6</v>
      </c>
      <c r="L10" s="144" t="s">
        <v>124</v>
      </c>
      <c r="M10" s="122">
        <v>0.5</v>
      </c>
      <c r="N10" s="122">
        <v>17</v>
      </c>
      <c r="O10" s="118">
        <f t="shared" si="1"/>
        <v>17</v>
      </c>
      <c r="P10" s="122">
        <v>9</v>
      </c>
      <c r="Q10" s="144" t="s">
        <v>124</v>
      </c>
      <c r="R10" s="122">
        <v>0.25</v>
      </c>
      <c r="S10" s="122">
        <v>9</v>
      </c>
      <c r="T10" s="118">
        <f t="shared" si="2"/>
        <v>9</v>
      </c>
      <c r="U10" s="122">
        <v>10</v>
      </c>
      <c r="V10" s="144" t="s">
        <v>124</v>
      </c>
      <c r="W10" s="122">
        <v>0.25</v>
      </c>
      <c r="X10" s="122">
        <v>9</v>
      </c>
      <c r="Y10" s="118">
        <f t="shared" si="3"/>
        <v>9</v>
      </c>
      <c r="Z10" s="122">
        <v>6</v>
      </c>
      <c r="AA10" s="144" t="s">
        <v>124</v>
      </c>
      <c r="AB10" s="122">
        <v>1</v>
      </c>
      <c r="AC10" s="122">
        <v>34</v>
      </c>
      <c r="AD10" s="118">
        <f t="shared" si="4"/>
        <v>34</v>
      </c>
      <c r="AE10" s="10">
        <f>LARGE(CHOOSE({1,2,3,4},O10,T10,Y10,AD10),1)+LARGE(CHOOSE({1,2,3,4},O10,T10,Y10,AD10),2)+J10</f>
        <v>131</v>
      </c>
    </row>
    <row r="11" spans="1:32" ht="26.25" customHeight="1">
      <c r="A11" s="67">
        <v>6</v>
      </c>
      <c r="B11" s="143" t="s">
        <v>183</v>
      </c>
      <c r="C11" s="143" t="s">
        <v>296</v>
      </c>
      <c r="D11" s="143" t="s">
        <v>239</v>
      </c>
      <c r="E11" s="116" t="s">
        <v>298</v>
      </c>
      <c r="F11" s="133">
        <v>5</v>
      </c>
      <c r="G11" s="116" t="s">
        <v>42</v>
      </c>
      <c r="H11" s="133">
        <v>1</v>
      </c>
      <c r="I11" s="11">
        <v>0</v>
      </c>
      <c r="J11" s="118">
        <f t="shared" si="0"/>
        <v>0</v>
      </c>
      <c r="K11" s="122">
        <v>6</v>
      </c>
      <c r="L11" s="144" t="s">
        <v>124</v>
      </c>
      <c r="M11" s="122">
        <v>0.5</v>
      </c>
      <c r="N11" s="122">
        <v>25</v>
      </c>
      <c r="O11" s="118">
        <f t="shared" si="1"/>
        <v>25</v>
      </c>
      <c r="P11" s="122">
        <v>9</v>
      </c>
      <c r="Q11" s="144" t="s">
        <v>124</v>
      </c>
      <c r="R11" s="122">
        <v>0.25</v>
      </c>
      <c r="S11" s="122">
        <v>15</v>
      </c>
      <c r="T11" s="118">
        <f t="shared" si="2"/>
        <v>15</v>
      </c>
      <c r="U11" s="122">
        <v>10</v>
      </c>
      <c r="V11" s="144" t="s">
        <v>124</v>
      </c>
      <c r="W11" s="122">
        <v>0.25</v>
      </c>
      <c r="X11" s="122">
        <v>11</v>
      </c>
      <c r="Y11" s="118">
        <f t="shared" si="3"/>
        <v>11</v>
      </c>
      <c r="Z11" s="122">
        <v>6</v>
      </c>
      <c r="AA11" s="122">
        <v>4</v>
      </c>
      <c r="AB11" s="122">
        <v>1</v>
      </c>
      <c r="AC11" s="11">
        <f>200*(Z11+1-AA11)*AB11/Z11</f>
        <v>100</v>
      </c>
      <c r="AD11" s="118">
        <f t="shared" si="4"/>
        <v>100</v>
      </c>
      <c r="AE11" s="10">
        <f>LARGE(CHOOSE({1,2,3,4},O11,T11,Y11,AD11),1)+LARGE(CHOOSE({1,2,3,4},O11,T11,Y11,AD11),2)+J11</f>
        <v>125</v>
      </c>
    </row>
    <row r="12" spans="1:32" ht="29.25" customHeight="1">
      <c r="A12" s="67">
        <v>7</v>
      </c>
      <c r="B12" s="143" t="s">
        <v>346</v>
      </c>
      <c r="C12" s="143" t="s">
        <v>297</v>
      </c>
      <c r="D12" s="143" t="s">
        <v>80</v>
      </c>
      <c r="E12" s="116" t="s">
        <v>347</v>
      </c>
      <c r="F12" s="67">
        <v>5</v>
      </c>
      <c r="G12" s="67">
        <v>5</v>
      </c>
      <c r="H12" s="67">
        <v>1</v>
      </c>
      <c r="I12" s="67">
        <f>200*(F12+1-G12)*H12/F12</f>
        <v>40</v>
      </c>
      <c r="J12" s="118">
        <f t="shared" si="0"/>
        <v>40</v>
      </c>
      <c r="K12" s="122">
        <v>6</v>
      </c>
      <c r="L12" s="144" t="s">
        <v>124</v>
      </c>
      <c r="M12" s="122">
        <v>0.5</v>
      </c>
      <c r="N12" s="122">
        <v>17</v>
      </c>
      <c r="O12" s="118">
        <f t="shared" si="1"/>
        <v>17</v>
      </c>
      <c r="P12" s="122">
        <v>9</v>
      </c>
      <c r="Q12" s="144" t="s">
        <v>124</v>
      </c>
      <c r="R12" s="122">
        <v>0.25</v>
      </c>
      <c r="S12" s="122">
        <v>9</v>
      </c>
      <c r="T12" s="118">
        <f t="shared" si="2"/>
        <v>9</v>
      </c>
      <c r="U12" s="122">
        <v>10</v>
      </c>
      <c r="V12" s="144" t="s">
        <v>124</v>
      </c>
      <c r="W12" s="122">
        <v>0.25</v>
      </c>
      <c r="X12" s="122">
        <v>9</v>
      </c>
      <c r="Y12" s="118">
        <f t="shared" si="3"/>
        <v>9</v>
      </c>
      <c r="Z12" s="122">
        <v>6</v>
      </c>
      <c r="AA12" s="144" t="s">
        <v>124</v>
      </c>
      <c r="AB12" s="122">
        <v>1</v>
      </c>
      <c r="AC12" s="122">
        <v>34</v>
      </c>
      <c r="AD12" s="118">
        <f t="shared" si="4"/>
        <v>34</v>
      </c>
      <c r="AE12" s="10">
        <f>LARGE(CHOOSE({1,2,3,4},O12,T12,Y12,AD12),1)+LARGE(CHOOSE({1,2,3,4},O12,T12,Y12,AD12),2)+J12</f>
        <v>91</v>
      </c>
    </row>
    <row r="13" spans="1:32" ht="29.25" customHeight="1">
      <c r="A13" s="67">
        <v>8</v>
      </c>
      <c r="B13" s="120" t="s">
        <v>162</v>
      </c>
      <c r="C13" s="120" t="s">
        <v>163</v>
      </c>
      <c r="D13" s="120" t="s">
        <v>237</v>
      </c>
      <c r="E13" s="121" t="s">
        <v>164</v>
      </c>
      <c r="F13" s="133">
        <v>5</v>
      </c>
      <c r="G13" s="121" t="s">
        <v>42</v>
      </c>
      <c r="H13" s="133">
        <v>1</v>
      </c>
      <c r="I13" s="11">
        <v>0</v>
      </c>
      <c r="J13" s="118">
        <f t="shared" si="0"/>
        <v>0</v>
      </c>
      <c r="K13" s="116">
        <v>6</v>
      </c>
      <c r="L13" s="122">
        <v>5</v>
      </c>
      <c r="M13" s="116">
        <v>0.5</v>
      </c>
      <c r="N13" s="11">
        <f>200*(K13+1-L13)*M13/K13</f>
        <v>33.333333333333336</v>
      </c>
      <c r="O13" s="118">
        <f t="shared" si="1"/>
        <v>34</v>
      </c>
      <c r="P13" s="119">
        <v>9</v>
      </c>
      <c r="Q13" s="119">
        <v>7</v>
      </c>
      <c r="R13" s="119">
        <v>0.25</v>
      </c>
      <c r="S13" s="11">
        <f>200*(P13+1-Q13)*R13/P13</f>
        <v>16.666666666666668</v>
      </c>
      <c r="T13" s="118">
        <f t="shared" si="2"/>
        <v>17</v>
      </c>
      <c r="U13" s="116">
        <v>10</v>
      </c>
      <c r="V13" s="11">
        <v>5</v>
      </c>
      <c r="W13" s="116">
        <v>0.25</v>
      </c>
      <c r="X13" s="11">
        <f>200*(U13+1-V13)*W13/U13</f>
        <v>30</v>
      </c>
      <c r="Y13" s="118">
        <f t="shared" si="3"/>
        <v>30</v>
      </c>
      <c r="Z13" s="119">
        <v>6</v>
      </c>
      <c r="AA13" s="119">
        <v>6</v>
      </c>
      <c r="AB13" s="119">
        <v>1</v>
      </c>
      <c r="AC13" s="11">
        <v>0</v>
      </c>
      <c r="AD13" s="118">
        <f t="shared" si="4"/>
        <v>0</v>
      </c>
      <c r="AE13" s="10">
        <f>LARGE(CHOOSE({1,2,3,4},O13,T13,Y13,AD13),1)+LARGE(CHOOSE({1,2,3,4},O13,T13,Y13,AD13),2)+J13</f>
        <v>64</v>
      </c>
    </row>
    <row r="14" spans="1:32">
      <c r="J14" s="118">
        <f t="shared" si="0"/>
        <v>0</v>
      </c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1:32"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1:32"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11:30"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11:30"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11:30"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11:30" ht="15"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11"/>
      <c r="AD20" s="70"/>
    </row>
    <row r="21" spans="11:30"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11:30"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11:30"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11:30"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11:30"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11:30"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11:30"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11:30"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11:30"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11:30"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11:30"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11:30"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11:30"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11:30"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11:30"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</row>
    <row r="36" spans="11:30"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</row>
    <row r="37" spans="11:30"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</row>
    <row r="38" spans="11:30"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</row>
    <row r="39" spans="11:30"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</row>
    <row r="40" spans="11:30"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</row>
    <row r="41" spans="11:30"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</row>
    <row r="42" spans="11:30"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</row>
    <row r="43" spans="11:30"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</row>
    <row r="44" spans="11:30"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</row>
    <row r="45" spans="11:30"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</row>
    <row r="46" spans="11:30"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</row>
    <row r="47" spans="11:30"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</row>
    <row r="48" spans="11:30"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</row>
    <row r="49" spans="11:30"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</row>
    <row r="50" spans="11:30"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</row>
    <row r="51" spans="11:30"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</row>
    <row r="52" spans="11:30"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</row>
    <row r="53" spans="11:30"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</row>
    <row r="54" spans="11:30"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</row>
    <row r="55" spans="11:30"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</row>
    <row r="56" spans="11:30"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</row>
    <row r="57" spans="11:30"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</row>
    <row r="58" spans="11:30"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</row>
    <row r="59" spans="11:30"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</row>
    <row r="60" spans="11:30"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</row>
    <row r="61" spans="11:30"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</row>
    <row r="62" spans="11:30"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</row>
    <row r="63" spans="11:30"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</row>
    <row r="64" spans="11:30"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</row>
    <row r="65" spans="11:30"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</row>
    <row r="66" spans="11:30"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</row>
    <row r="67" spans="11:30"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</row>
    <row r="68" spans="11:30"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</row>
    <row r="69" spans="11:30"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</row>
    <row r="70" spans="11:30"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</row>
    <row r="71" spans="11:30"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</row>
    <row r="72" spans="11:30"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</row>
    <row r="73" spans="11:30"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</row>
    <row r="74" spans="11:30"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</row>
    <row r="75" spans="11:30"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</row>
    <row r="76" spans="11:30"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</row>
    <row r="77" spans="11:30"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  <c r="AC77" s="70"/>
      <c r="AD77" s="70"/>
    </row>
    <row r="78" spans="11:30"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</row>
    <row r="79" spans="11:30"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  <c r="AB79" s="70"/>
      <c r="AC79" s="70"/>
      <c r="AD79" s="70"/>
    </row>
    <row r="80" spans="11:30"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70"/>
      <c r="AB80" s="70"/>
      <c r="AC80" s="70"/>
      <c r="AD80" s="70"/>
    </row>
    <row r="81" spans="11:30"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</row>
    <row r="82" spans="11:30"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</row>
    <row r="83" spans="11:30"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</row>
    <row r="84" spans="11:30"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</row>
    <row r="85" spans="11:30"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</row>
    <row r="86" spans="11:30"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</row>
    <row r="87" spans="11:30"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</row>
    <row r="88" spans="11:30"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</row>
    <row r="89" spans="11:30"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  <c r="AC89" s="70"/>
      <c r="AD89" s="70"/>
    </row>
    <row r="90" spans="11:30"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</row>
    <row r="91" spans="11:30"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</row>
    <row r="92" spans="11:30"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</row>
    <row r="93" spans="11:30"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</row>
    <row r="94" spans="11:30"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</row>
    <row r="95" spans="11:30"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70"/>
      <c r="AB95" s="70"/>
      <c r="AC95" s="70"/>
      <c r="AD95" s="70"/>
    </row>
    <row r="96" spans="11:30"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  <c r="AC96" s="70"/>
      <c r="AD96" s="70"/>
    </row>
    <row r="97" spans="11:30"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</row>
    <row r="98" spans="11:30"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</row>
    <row r="99" spans="11:30"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</row>
    <row r="100" spans="11:30"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</row>
    <row r="101" spans="11:30"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</row>
    <row r="102" spans="11:30"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</row>
    <row r="103" spans="11:30"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</row>
    <row r="104" spans="11:30"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  <c r="AB104" s="70"/>
      <c r="AC104" s="70"/>
      <c r="AD104" s="70"/>
    </row>
    <row r="105" spans="11:30"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  <c r="AB105" s="70"/>
      <c r="AC105" s="70"/>
      <c r="AD105" s="70"/>
    </row>
    <row r="106" spans="11:30"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  <c r="AB106" s="70"/>
      <c r="AC106" s="70"/>
      <c r="AD106" s="70"/>
    </row>
    <row r="107" spans="11:30"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  <c r="AB107" s="70"/>
      <c r="AC107" s="70"/>
      <c r="AD107" s="70"/>
    </row>
    <row r="108" spans="11:30"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  <c r="AB108" s="70"/>
      <c r="AC108" s="70"/>
      <c r="AD108" s="70"/>
    </row>
    <row r="109" spans="11:30"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</row>
    <row r="110" spans="11:30"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  <c r="AB110" s="70"/>
      <c r="AC110" s="70"/>
      <c r="AD110" s="70"/>
    </row>
    <row r="111" spans="11:30"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  <c r="AB111" s="70"/>
      <c r="AC111" s="70"/>
      <c r="AD111" s="70"/>
    </row>
    <row r="112" spans="11:30"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  <c r="AB112" s="70"/>
      <c r="AC112" s="70"/>
      <c r="AD112" s="70"/>
    </row>
    <row r="113" spans="11:30"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70"/>
      <c r="AB113" s="70"/>
      <c r="AC113" s="70"/>
      <c r="AD113" s="70"/>
    </row>
    <row r="114" spans="11:30"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70"/>
      <c r="AB114" s="70"/>
      <c r="AC114" s="70"/>
      <c r="AD114" s="70"/>
    </row>
    <row r="115" spans="11:30"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70"/>
      <c r="AB115" s="70"/>
      <c r="AC115" s="70"/>
      <c r="AD115" s="70"/>
    </row>
    <row r="116" spans="11:30"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  <c r="AB116" s="70"/>
      <c r="AC116" s="70"/>
      <c r="AD116" s="70"/>
    </row>
    <row r="117" spans="11:30"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70"/>
      <c r="AB117" s="70"/>
      <c r="AC117" s="70"/>
      <c r="AD117" s="70"/>
    </row>
    <row r="118" spans="11:30"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70"/>
      <c r="AB118" s="70"/>
      <c r="AC118" s="70"/>
      <c r="AD118" s="70"/>
    </row>
    <row r="119" spans="11:30"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70"/>
      <c r="AB119" s="70"/>
      <c r="AC119" s="70"/>
      <c r="AD119" s="70"/>
    </row>
    <row r="120" spans="11:30"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70"/>
      <c r="AB120" s="70"/>
      <c r="AC120" s="70"/>
      <c r="AD120" s="70"/>
    </row>
    <row r="121" spans="11:30"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  <c r="AB121" s="70"/>
      <c r="AC121" s="70"/>
      <c r="AD121" s="70"/>
    </row>
    <row r="122" spans="11:30"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  <c r="AB122" s="70"/>
      <c r="AC122" s="70"/>
      <c r="AD122" s="70"/>
    </row>
    <row r="123" spans="11:30"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70"/>
      <c r="AB123" s="70"/>
      <c r="AC123" s="70"/>
      <c r="AD123" s="70"/>
    </row>
    <row r="124" spans="11:30"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  <c r="AB124" s="70"/>
      <c r="AC124" s="70"/>
      <c r="AD124" s="70"/>
    </row>
    <row r="125" spans="11:30"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</row>
    <row r="126" spans="11:30"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70"/>
      <c r="AB126" s="70"/>
      <c r="AC126" s="70"/>
      <c r="AD126" s="70"/>
    </row>
    <row r="127" spans="11:30"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  <c r="AB127" s="70"/>
      <c r="AC127" s="70"/>
      <c r="AD127" s="70"/>
    </row>
    <row r="128" spans="11:30"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70"/>
      <c r="AB128" s="70"/>
      <c r="AC128" s="70"/>
      <c r="AD128" s="70"/>
    </row>
    <row r="129" spans="11:30"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70"/>
      <c r="AB129" s="70"/>
      <c r="AC129" s="70"/>
      <c r="AD129" s="70"/>
    </row>
    <row r="130" spans="11:30"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70"/>
      <c r="AB130" s="70"/>
      <c r="AC130" s="70"/>
      <c r="AD130" s="70"/>
    </row>
    <row r="131" spans="11:30"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70"/>
      <c r="AB131" s="70"/>
      <c r="AC131" s="70"/>
      <c r="AD131" s="70"/>
    </row>
    <row r="132" spans="11:30"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70"/>
      <c r="AB132" s="70"/>
      <c r="AC132" s="70"/>
      <c r="AD132" s="70"/>
    </row>
    <row r="133" spans="11:30"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70"/>
      <c r="AB133" s="70"/>
      <c r="AC133" s="70"/>
      <c r="AD133" s="70"/>
    </row>
  </sheetData>
  <autoFilter ref="A3:AE9">
    <filterColumn colId="1" showButton="0"/>
    <sortState ref="A5:AE14">
      <sortCondition descending="1" ref="AE3:AE9"/>
    </sortState>
  </autoFilter>
  <sortState ref="A5:A31">
    <sortCondition ref="A5:A31"/>
  </sortState>
  <mergeCells count="10">
    <mergeCell ref="AE2:AE3"/>
    <mergeCell ref="A1:AD1"/>
    <mergeCell ref="A2:A3"/>
    <mergeCell ref="B2:C3"/>
    <mergeCell ref="E2:E3"/>
    <mergeCell ref="K2:O2"/>
    <mergeCell ref="U2:Y2"/>
    <mergeCell ref="P2:T2"/>
    <mergeCell ref="Z2:AD2"/>
    <mergeCell ref="F2:J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6"/>
  <sheetViews>
    <sheetView view="pageBreakPreview" zoomScale="85" zoomScaleNormal="100" zoomScaleSheetLayoutView="85" workbookViewId="0">
      <selection activeCell="AF18" sqref="AF18"/>
    </sheetView>
  </sheetViews>
  <sheetFormatPr defaultRowHeight="15"/>
  <cols>
    <col min="1" max="1" width="6.28515625" style="8" customWidth="1"/>
    <col min="2" max="2" width="13.42578125" style="8" customWidth="1"/>
    <col min="3" max="3" width="12.7109375" style="8" customWidth="1"/>
    <col min="4" max="4" width="7" style="8" customWidth="1"/>
    <col min="5" max="5" width="5.7109375" style="24" customWidth="1"/>
    <col min="6" max="6" width="5.42578125" style="24" customWidth="1"/>
    <col min="7" max="7" width="6.5703125" style="24" customWidth="1"/>
    <col min="8" max="8" width="5.140625" style="24" customWidth="1"/>
    <col min="9" max="9" width="8.140625" style="24" customWidth="1"/>
    <col min="10" max="10" width="5.42578125" style="24" customWidth="1"/>
    <col min="11" max="11" width="6.28515625" style="24" customWidth="1"/>
    <col min="12" max="12" width="6.5703125" style="24" customWidth="1"/>
    <col min="13" max="13" width="5.140625" style="24" customWidth="1"/>
    <col min="14" max="14" width="7.85546875" style="24" customWidth="1"/>
    <col min="15" max="17" width="6" style="24" customWidth="1"/>
    <col min="18" max="18" width="6.85546875" style="24" customWidth="1"/>
    <col min="19" max="19" width="7.5703125" style="24" customWidth="1"/>
    <col min="20" max="21" width="5.42578125" style="24" customWidth="1"/>
    <col min="22" max="24" width="7.5703125" style="24" customWidth="1"/>
    <col min="25" max="28" width="6" style="24" customWidth="1"/>
    <col min="29" max="34" width="5.5703125" style="24" customWidth="1"/>
    <col min="35" max="39" width="5.85546875" style="24" customWidth="1"/>
    <col min="40" max="40" width="8.28515625" style="8" customWidth="1"/>
    <col min="41" max="16384" width="9.140625" style="8"/>
  </cols>
  <sheetData>
    <row r="1" spans="1:40" ht="21">
      <c r="A1" s="239" t="s">
        <v>111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</row>
    <row r="2" spans="1:40" ht="81.75" customHeight="1">
      <c r="A2" s="242" t="s">
        <v>1</v>
      </c>
      <c r="B2" s="242" t="s">
        <v>2</v>
      </c>
      <c r="C2" s="242" t="s">
        <v>22</v>
      </c>
      <c r="D2" s="242" t="s">
        <v>87</v>
      </c>
      <c r="E2" s="253" t="s">
        <v>312</v>
      </c>
      <c r="F2" s="254"/>
      <c r="G2" s="254"/>
      <c r="H2" s="254"/>
      <c r="I2" s="255"/>
      <c r="J2" s="217" t="s">
        <v>307</v>
      </c>
      <c r="K2" s="217"/>
      <c r="L2" s="217"/>
      <c r="M2" s="217"/>
      <c r="N2" s="217"/>
      <c r="O2" s="217" t="s">
        <v>305</v>
      </c>
      <c r="P2" s="217"/>
      <c r="Q2" s="217"/>
      <c r="R2" s="217"/>
      <c r="S2" s="217"/>
      <c r="T2" s="217" t="s">
        <v>313</v>
      </c>
      <c r="U2" s="217"/>
      <c r="V2" s="217"/>
      <c r="W2" s="217"/>
      <c r="X2" s="217"/>
      <c r="Y2" s="217" t="s">
        <v>306</v>
      </c>
      <c r="Z2" s="217"/>
      <c r="AA2" s="217"/>
      <c r="AB2" s="217"/>
      <c r="AC2" s="217"/>
      <c r="AD2" s="217" t="s">
        <v>326</v>
      </c>
      <c r="AE2" s="217"/>
      <c r="AF2" s="217"/>
      <c r="AG2" s="217"/>
      <c r="AH2" s="217"/>
      <c r="AI2" s="217" t="s">
        <v>355</v>
      </c>
      <c r="AJ2" s="217"/>
      <c r="AK2" s="217"/>
      <c r="AL2" s="217"/>
      <c r="AM2" s="217"/>
      <c r="AN2" s="218" t="s">
        <v>251</v>
      </c>
    </row>
    <row r="3" spans="1:40" s="14" customFormat="1" ht="120">
      <c r="A3" s="242"/>
      <c r="B3" s="242"/>
      <c r="C3" s="242"/>
      <c r="D3" s="242"/>
      <c r="E3" s="42" t="s">
        <v>121</v>
      </c>
      <c r="F3" s="42" t="s">
        <v>122</v>
      </c>
      <c r="G3" s="42" t="s">
        <v>123</v>
      </c>
      <c r="H3" s="43" t="s">
        <v>103</v>
      </c>
      <c r="I3" s="57" t="s">
        <v>128</v>
      </c>
      <c r="J3" s="42" t="s">
        <v>121</v>
      </c>
      <c r="K3" s="42" t="s">
        <v>122</v>
      </c>
      <c r="L3" s="42" t="s">
        <v>123</v>
      </c>
      <c r="M3" s="43" t="s">
        <v>103</v>
      </c>
      <c r="N3" s="57" t="s">
        <v>128</v>
      </c>
      <c r="O3" s="42" t="s">
        <v>121</v>
      </c>
      <c r="P3" s="42" t="s">
        <v>122</v>
      </c>
      <c r="Q3" s="42" t="s">
        <v>123</v>
      </c>
      <c r="R3" s="43" t="s">
        <v>103</v>
      </c>
      <c r="S3" s="57" t="s">
        <v>128</v>
      </c>
      <c r="T3" s="42" t="s">
        <v>121</v>
      </c>
      <c r="U3" s="42" t="s">
        <v>122</v>
      </c>
      <c r="V3" s="42" t="s">
        <v>123</v>
      </c>
      <c r="W3" s="43" t="s">
        <v>103</v>
      </c>
      <c r="X3" s="57" t="s">
        <v>128</v>
      </c>
      <c r="Y3" s="42" t="s">
        <v>121</v>
      </c>
      <c r="Z3" s="42" t="s">
        <v>122</v>
      </c>
      <c r="AA3" s="42" t="s">
        <v>123</v>
      </c>
      <c r="AB3" s="43" t="s">
        <v>103</v>
      </c>
      <c r="AC3" s="57" t="s">
        <v>128</v>
      </c>
      <c r="AD3" s="42" t="s">
        <v>121</v>
      </c>
      <c r="AE3" s="42" t="s">
        <v>122</v>
      </c>
      <c r="AF3" s="42" t="s">
        <v>123</v>
      </c>
      <c r="AG3" s="43" t="s">
        <v>103</v>
      </c>
      <c r="AH3" s="57" t="s">
        <v>128</v>
      </c>
      <c r="AI3" s="42" t="s">
        <v>121</v>
      </c>
      <c r="AJ3" s="42" t="s">
        <v>122</v>
      </c>
      <c r="AK3" s="42" t="s">
        <v>123</v>
      </c>
      <c r="AL3" s="43" t="s">
        <v>103</v>
      </c>
      <c r="AM3" s="57" t="s">
        <v>128</v>
      </c>
      <c r="AN3" s="218"/>
    </row>
    <row r="4" spans="1:40" ht="34.5" customHeight="1">
      <c r="A4" s="1">
        <v>1</v>
      </c>
      <c r="B4" s="190" t="s">
        <v>107</v>
      </c>
      <c r="C4" s="12" t="s">
        <v>21</v>
      </c>
      <c r="D4" s="12" t="s">
        <v>86</v>
      </c>
      <c r="E4" s="23">
        <v>1</v>
      </c>
      <c r="F4" s="23" t="s">
        <v>42</v>
      </c>
      <c r="G4" s="23">
        <v>1</v>
      </c>
      <c r="H4" s="11">
        <v>0</v>
      </c>
      <c r="I4" s="40">
        <f>ROUNDUP(H4,0)</f>
        <v>0</v>
      </c>
      <c r="J4" s="23">
        <v>1</v>
      </c>
      <c r="K4" s="23">
        <v>1</v>
      </c>
      <c r="L4" s="23">
        <v>0.25</v>
      </c>
      <c r="M4" s="11">
        <f>200*(J4+1-K4)*L4/J4</f>
        <v>50</v>
      </c>
      <c r="N4" s="40">
        <f>ROUNDUP(M4,0)</f>
        <v>50</v>
      </c>
      <c r="O4" s="11">
        <v>2</v>
      </c>
      <c r="P4" s="11">
        <v>1</v>
      </c>
      <c r="Q4" s="11">
        <v>0.25</v>
      </c>
      <c r="R4" s="11">
        <f>200*(O4+1-P4)*Q4/O4</f>
        <v>50</v>
      </c>
      <c r="S4" s="40">
        <f>ROUNDUP(R4,0)</f>
        <v>50</v>
      </c>
      <c r="T4" s="23">
        <v>2</v>
      </c>
      <c r="U4" s="23">
        <v>1</v>
      </c>
      <c r="V4" s="23">
        <v>0.25</v>
      </c>
      <c r="W4" s="11">
        <f>200*(T4+1-U4)*V4/T4</f>
        <v>50</v>
      </c>
      <c r="X4" s="40">
        <f>ROUNDUP(W4,0)</f>
        <v>50</v>
      </c>
      <c r="Y4" s="23">
        <v>2</v>
      </c>
      <c r="Z4" s="23">
        <v>1</v>
      </c>
      <c r="AA4" s="23">
        <v>1</v>
      </c>
      <c r="AB4" s="11">
        <f>200*(Y4+1-Z4)*AA4/Y4</f>
        <v>200</v>
      </c>
      <c r="AC4" s="40">
        <f>ROUNDUP(AB4,0)</f>
        <v>200</v>
      </c>
      <c r="AD4" s="23">
        <v>2</v>
      </c>
      <c r="AE4" s="23">
        <v>1</v>
      </c>
      <c r="AF4" s="23">
        <v>1</v>
      </c>
      <c r="AG4" s="11">
        <f>200*(AD4+1-AE4)*AF4/AD4</f>
        <v>200</v>
      </c>
      <c r="AH4" s="40">
        <f>ROUNDUP(AG4,0)</f>
        <v>200</v>
      </c>
      <c r="AI4" s="23">
        <v>2</v>
      </c>
      <c r="AJ4" s="23" t="s">
        <v>42</v>
      </c>
      <c r="AK4" s="23">
        <v>1</v>
      </c>
      <c r="AL4" s="11">
        <v>0</v>
      </c>
      <c r="AM4" s="40">
        <f>ROUNDUP(AL4,0)</f>
        <v>0</v>
      </c>
      <c r="AN4" s="35">
        <f>LARGE(CHOOSE({1,2,3,4,5,6}, N4,S4,X4,AC4,AH4,AM4),1)+LARGE(CHOOSE({1,2,3,4,5,6}, N4,S4,X4,AC4,AH4,AM4),2)+I4</f>
        <v>400</v>
      </c>
    </row>
    <row r="5" spans="1:40" ht="34.5" customHeight="1">
      <c r="A5" s="1">
        <v>2</v>
      </c>
      <c r="B5" s="191" t="s">
        <v>353</v>
      </c>
      <c r="C5" s="12" t="s">
        <v>186</v>
      </c>
      <c r="D5" s="191" t="s">
        <v>80</v>
      </c>
      <c r="E5" s="23">
        <v>1</v>
      </c>
      <c r="F5" s="23">
        <v>1</v>
      </c>
      <c r="G5" s="23">
        <v>1</v>
      </c>
      <c r="H5" s="11">
        <f>200*(E5+1-F5)*G5/E5</f>
        <v>200</v>
      </c>
      <c r="I5" s="40">
        <f>ROUNDUP(H5,0)</f>
        <v>200</v>
      </c>
      <c r="J5" s="23">
        <v>1</v>
      </c>
      <c r="K5" s="23" t="s">
        <v>42</v>
      </c>
      <c r="L5" s="23">
        <v>0.25</v>
      </c>
      <c r="M5" s="23">
        <v>0</v>
      </c>
      <c r="N5" s="40">
        <v>0</v>
      </c>
      <c r="O5" s="23">
        <v>2</v>
      </c>
      <c r="P5" s="23" t="s">
        <v>42</v>
      </c>
      <c r="Q5" s="23">
        <v>0.25</v>
      </c>
      <c r="R5" s="23">
        <v>0</v>
      </c>
      <c r="S5" s="40">
        <f>ROUNDUP(R5,0)</f>
        <v>0</v>
      </c>
      <c r="T5" s="23">
        <v>2</v>
      </c>
      <c r="U5" s="23" t="s">
        <v>42</v>
      </c>
      <c r="V5" s="23">
        <v>0.25</v>
      </c>
      <c r="W5" s="23">
        <v>0</v>
      </c>
      <c r="X5" s="40">
        <f>ROUNDUP(W5,0)</f>
        <v>0</v>
      </c>
      <c r="Y5" s="23">
        <v>2</v>
      </c>
      <c r="Z5" s="23" t="s">
        <v>42</v>
      </c>
      <c r="AA5" s="23">
        <v>1</v>
      </c>
      <c r="AB5" s="23">
        <v>0</v>
      </c>
      <c r="AC5" s="40">
        <f>ROUNDUP(AB5,0)</f>
        <v>0</v>
      </c>
      <c r="AD5" s="23">
        <v>2</v>
      </c>
      <c r="AE5" s="23" t="s">
        <v>42</v>
      </c>
      <c r="AF5" s="23">
        <v>1</v>
      </c>
      <c r="AG5" s="11">
        <v>0</v>
      </c>
      <c r="AH5" s="40">
        <f>ROUNDUP(AG5,0)</f>
        <v>0</v>
      </c>
      <c r="AI5" s="23">
        <v>2</v>
      </c>
      <c r="AJ5" s="23">
        <v>1</v>
      </c>
      <c r="AK5" s="23">
        <v>1</v>
      </c>
      <c r="AL5" s="11">
        <f>200*(AI5+1-AJ5)*AK5/AI5</f>
        <v>200</v>
      </c>
      <c r="AM5" s="40">
        <f>ROUNDUP(AL5,0)</f>
        <v>200</v>
      </c>
      <c r="AN5" s="35">
        <f>LARGE(CHOOSE({1,2,3,4,5,6}, N5,S5,X5,AC5,AH5,AM5),1)+LARGE(CHOOSE({1,2,3,4,5,6}, N5,S5,X5,AC5,AH5,AM5),2)+I5</f>
        <v>400</v>
      </c>
    </row>
    <row r="6" spans="1:40" ht="27.75" customHeight="1">
      <c r="A6" s="22">
        <v>3</v>
      </c>
      <c r="B6" s="190" t="s">
        <v>23</v>
      </c>
      <c r="C6" s="18" t="s">
        <v>20</v>
      </c>
      <c r="D6" s="18" t="s">
        <v>77</v>
      </c>
      <c r="E6" s="11">
        <v>1</v>
      </c>
      <c r="F6" s="11" t="s">
        <v>42</v>
      </c>
      <c r="G6" s="11">
        <v>1</v>
      </c>
      <c r="H6" s="11">
        <v>0</v>
      </c>
      <c r="I6" s="40">
        <f>ROUNDUP(H6,0)</f>
        <v>0</v>
      </c>
      <c r="J6" s="23">
        <v>1</v>
      </c>
      <c r="K6" s="23" t="s">
        <v>42</v>
      </c>
      <c r="L6" s="23">
        <v>0.25</v>
      </c>
      <c r="M6" s="23">
        <v>0</v>
      </c>
      <c r="N6" s="40">
        <v>0</v>
      </c>
      <c r="O6" s="11">
        <v>2</v>
      </c>
      <c r="P6" s="11">
        <v>2</v>
      </c>
      <c r="Q6" s="11">
        <v>0.25</v>
      </c>
      <c r="R6" s="11">
        <f>200*(O6+1-P6)*Q6/O6</f>
        <v>25</v>
      </c>
      <c r="S6" s="40">
        <f>ROUNDUP(R6,0)</f>
        <v>25</v>
      </c>
      <c r="T6" s="23">
        <v>2</v>
      </c>
      <c r="U6" s="23">
        <v>2</v>
      </c>
      <c r="V6" s="23">
        <v>0.25</v>
      </c>
      <c r="W6" s="11">
        <f>200*(T6+1-U6)*V6/T6</f>
        <v>25</v>
      </c>
      <c r="X6" s="40">
        <f>ROUNDUP(W6,0)</f>
        <v>25</v>
      </c>
      <c r="Y6" s="23">
        <v>2</v>
      </c>
      <c r="Z6" s="23">
        <v>2</v>
      </c>
      <c r="AA6" s="23">
        <v>1</v>
      </c>
      <c r="AB6" s="11">
        <f>200*(Y6+1-Z6)*AA6/Y6</f>
        <v>100</v>
      </c>
      <c r="AC6" s="40">
        <f>ROUNDUP(AB6,0)</f>
        <v>100</v>
      </c>
      <c r="AD6" s="23">
        <v>2</v>
      </c>
      <c r="AE6" s="23">
        <v>2</v>
      </c>
      <c r="AF6" s="23">
        <v>1</v>
      </c>
      <c r="AG6" s="11">
        <f>200*(AD6+1-AE6)*AF6/AD6</f>
        <v>100</v>
      </c>
      <c r="AH6" s="40">
        <f>ROUNDUP(AG6,0)</f>
        <v>100</v>
      </c>
      <c r="AI6" s="23">
        <v>2</v>
      </c>
      <c r="AJ6" s="23">
        <v>1</v>
      </c>
      <c r="AK6" s="23">
        <v>1</v>
      </c>
      <c r="AL6" s="11">
        <f>200*(AI6+1-AJ6)*AK6/AI6</f>
        <v>200</v>
      </c>
      <c r="AM6" s="40">
        <f>ROUNDUP(AL6,0)</f>
        <v>200</v>
      </c>
      <c r="AN6" s="35">
        <f>LARGE(CHOOSE({1,2,3,4,5,6}, N6,S6,X6,AC6,AH6,AM6),1)+LARGE(CHOOSE({1,2,3,4,5,6}, N6,S6,X6,AC6,AH6,AM6),2)+I6</f>
        <v>300</v>
      </c>
    </row>
  </sheetData>
  <autoFilter ref="A3:AN6">
    <sortState ref="A5:AN6">
      <sortCondition descending="1" ref="AN3:AN6"/>
    </sortState>
  </autoFilter>
  <mergeCells count="13">
    <mergeCell ref="AN2:AN3"/>
    <mergeCell ref="A1:AN1"/>
    <mergeCell ref="O2:S2"/>
    <mergeCell ref="E2:I2"/>
    <mergeCell ref="D2:D3"/>
    <mergeCell ref="C2:C3"/>
    <mergeCell ref="B2:B3"/>
    <mergeCell ref="A2:A3"/>
    <mergeCell ref="J2:N2"/>
    <mergeCell ref="AI2:AM2"/>
    <mergeCell ref="T2:X2"/>
    <mergeCell ref="Y2:AC2"/>
    <mergeCell ref="AD2:AH2"/>
  </mergeCells>
  <pageMargins left="0.7" right="0.7" top="0.75" bottom="0.75" header="0.3" footer="0.3"/>
  <pageSetup paperSize="9" scale="7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7"/>
  <sheetViews>
    <sheetView view="pageBreakPreview" zoomScaleNormal="100" zoomScaleSheetLayoutView="100" workbookViewId="0">
      <selection activeCell="N11" sqref="N11"/>
    </sheetView>
  </sheetViews>
  <sheetFormatPr defaultColWidth="16.140625" defaultRowHeight="15"/>
  <cols>
    <col min="1" max="1" width="7.85546875" style="15" customWidth="1"/>
    <col min="2" max="2" width="16.140625" style="62"/>
    <col min="3" max="3" width="16.140625" style="15"/>
    <col min="4" max="7" width="6.5703125" style="15" customWidth="1"/>
    <col min="8" max="8" width="8.5703125" style="15" customWidth="1"/>
    <col min="9" max="9" width="7.7109375" style="15" customWidth="1"/>
    <col min="10" max="12" width="6.5703125" style="15" customWidth="1"/>
    <col min="13" max="13" width="8" style="15" customWidth="1"/>
    <col min="14" max="14" width="6.5703125" style="15" customWidth="1"/>
    <col min="15" max="16" width="5.7109375" style="24" customWidth="1"/>
    <col min="17" max="17" width="8.28515625" style="24" customWidth="1"/>
    <col min="18" max="18" width="8" style="24" customWidth="1"/>
    <col min="19" max="19" width="6.7109375" style="24" customWidth="1"/>
    <col min="20" max="20" width="6.28515625" style="24" customWidth="1"/>
    <col min="21" max="21" width="6.140625" style="24" customWidth="1"/>
    <col min="22" max="22" width="8" style="24" customWidth="1"/>
    <col min="23" max="23" width="8.7109375" style="24" customWidth="1"/>
    <col min="24" max="24" width="7.5703125" style="24" customWidth="1"/>
    <col min="25" max="25" width="6.5703125" style="24" customWidth="1"/>
    <col min="26" max="26" width="5.42578125" style="24" customWidth="1"/>
    <col min="27" max="27" width="7.28515625" style="24" customWidth="1"/>
    <col min="28" max="28" width="6.28515625" style="24" customWidth="1"/>
    <col min="29" max="29" width="7" style="24" customWidth="1"/>
    <col min="30" max="30" width="5.28515625" style="24" customWidth="1"/>
    <col min="31" max="31" width="5.7109375" style="24" customWidth="1"/>
    <col min="32" max="32" width="5.140625" style="24" customWidth="1"/>
    <col min="33" max="33" width="5.85546875" style="24" customWidth="1"/>
    <col min="34" max="34" width="7.140625" style="24" customWidth="1"/>
    <col min="35" max="35" width="6.5703125" style="15" customWidth="1"/>
    <col min="36" max="16384" width="16.140625" style="15"/>
  </cols>
  <sheetData>
    <row r="1" spans="1:35" ht="21">
      <c r="A1" s="256" t="s">
        <v>191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  <c r="S1" s="204"/>
      <c r="T1" s="204"/>
      <c r="U1" s="204"/>
      <c r="V1" s="204"/>
      <c r="W1" s="204"/>
      <c r="X1" s="204"/>
      <c r="Y1" s="204"/>
      <c r="Z1" s="204"/>
      <c r="AA1" s="204"/>
      <c r="AB1" s="204"/>
      <c r="AC1" s="204"/>
      <c r="AD1" s="204"/>
      <c r="AE1" s="204"/>
      <c r="AF1" s="204"/>
      <c r="AG1" s="204"/>
      <c r="AH1" s="204"/>
      <c r="AI1" s="204"/>
    </row>
    <row r="2" spans="1:35" ht="120" customHeight="1">
      <c r="A2" s="257" t="s">
        <v>1</v>
      </c>
      <c r="B2" s="257" t="s">
        <v>2</v>
      </c>
      <c r="C2" s="257" t="s">
        <v>22</v>
      </c>
      <c r="D2" s="259" t="s">
        <v>87</v>
      </c>
      <c r="E2" s="217" t="s">
        <v>329</v>
      </c>
      <c r="F2" s="217"/>
      <c r="G2" s="217"/>
      <c r="H2" s="217"/>
      <c r="I2" s="217"/>
      <c r="J2" s="217" t="s">
        <v>303</v>
      </c>
      <c r="K2" s="217"/>
      <c r="L2" s="217"/>
      <c r="M2" s="217"/>
      <c r="N2" s="217"/>
      <c r="O2" s="217" t="s">
        <v>314</v>
      </c>
      <c r="P2" s="217"/>
      <c r="Q2" s="217"/>
      <c r="R2" s="217"/>
      <c r="S2" s="217"/>
      <c r="T2" s="217" t="s">
        <v>315</v>
      </c>
      <c r="U2" s="217"/>
      <c r="V2" s="217"/>
      <c r="W2" s="217"/>
      <c r="X2" s="217"/>
      <c r="Y2" s="230" t="s">
        <v>192</v>
      </c>
      <c r="Z2" s="230"/>
      <c r="AA2" s="230"/>
      <c r="AB2" s="230"/>
      <c r="AC2" s="230"/>
      <c r="AD2" s="230" t="s">
        <v>306</v>
      </c>
      <c r="AE2" s="230"/>
      <c r="AF2" s="230"/>
      <c r="AG2" s="230"/>
      <c r="AH2" s="230"/>
      <c r="AI2" s="261" t="s">
        <v>18</v>
      </c>
    </row>
    <row r="3" spans="1:35" ht="135">
      <c r="A3" s="258"/>
      <c r="B3" s="258"/>
      <c r="C3" s="258"/>
      <c r="D3" s="260"/>
      <c r="E3" s="42" t="s">
        <v>121</v>
      </c>
      <c r="F3" s="42" t="s">
        <v>122</v>
      </c>
      <c r="G3" s="42" t="s">
        <v>123</v>
      </c>
      <c r="H3" s="43" t="s">
        <v>103</v>
      </c>
      <c r="I3" s="57" t="s">
        <v>128</v>
      </c>
      <c r="J3" s="42" t="s">
        <v>121</v>
      </c>
      <c r="K3" s="42" t="s">
        <v>122</v>
      </c>
      <c r="L3" s="42" t="s">
        <v>123</v>
      </c>
      <c r="M3" s="43" t="s">
        <v>103</v>
      </c>
      <c r="N3" s="57" t="s">
        <v>128</v>
      </c>
      <c r="O3" s="42" t="s">
        <v>121</v>
      </c>
      <c r="P3" s="42" t="s">
        <v>122</v>
      </c>
      <c r="Q3" s="42" t="s">
        <v>123</v>
      </c>
      <c r="R3" s="43" t="s">
        <v>103</v>
      </c>
      <c r="S3" s="57" t="s">
        <v>128</v>
      </c>
      <c r="T3" s="42" t="s">
        <v>121</v>
      </c>
      <c r="U3" s="42" t="s">
        <v>122</v>
      </c>
      <c r="V3" s="42" t="s">
        <v>123</v>
      </c>
      <c r="W3" s="43" t="s">
        <v>103</v>
      </c>
      <c r="X3" s="57" t="s">
        <v>128</v>
      </c>
      <c r="Y3" s="42" t="s">
        <v>121</v>
      </c>
      <c r="Z3" s="42" t="s">
        <v>122</v>
      </c>
      <c r="AA3" s="42" t="s">
        <v>123</v>
      </c>
      <c r="AB3" s="43" t="s">
        <v>103</v>
      </c>
      <c r="AC3" s="57" t="s">
        <v>128</v>
      </c>
      <c r="AD3" s="42" t="s">
        <v>121</v>
      </c>
      <c r="AE3" s="42" t="s">
        <v>122</v>
      </c>
      <c r="AF3" s="42" t="s">
        <v>123</v>
      </c>
      <c r="AG3" s="43" t="s">
        <v>103</v>
      </c>
      <c r="AH3" s="57" t="s">
        <v>128</v>
      </c>
      <c r="AI3" s="262"/>
    </row>
    <row r="4" spans="1:35">
      <c r="A4" s="3">
        <v>1</v>
      </c>
      <c r="B4" s="64" t="s">
        <v>187</v>
      </c>
      <c r="C4" s="3" t="s">
        <v>188</v>
      </c>
      <c r="D4" s="3" t="s">
        <v>77</v>
      </c>
      <c r="E4" s="3">
        <v>3</v>
      </c>
      <c r="F4" s="3">
        <v>1</v>
      </c>
      <c r="G4" s="3">
        <v>1</v>
      </c>
      <c r="H4" s="80">
        <f>200*(E4+1-F4)*G4/E4</f>
        <v>200</v>
      </c>
      <c r="I4" s="40">
        <f>ROUNDUP(H4,0)</f>
        <v>200</v>
      </c>
      <c r="J4" s="23">
        <v>1</v>
      </c>
      <c r="K4" s="107">
        <v>1</v>
      </c>
      <c r="L4" s="23">
        <v>0.5</v>
      </c>
      <c r="M4" s="80">
        <f>200*(J4+1-K4)*L4/J4</f>
        <v>100</v>
      </c>
      <c r="N4" s="40">
        <f>ROUNDUP(M4,0)</f>
        <v>100</v>
      </c>
      <c r="O4" s="23">
        <v>3</v>
      </c>
      <c r="P4" s="23">
        <v>1</v>
      </c>
      <c r="Q4" s="23">
        <v>0.25</v>
      </c>
      <c r="R4" s="80">
        <f>200*(O4+1-P4)*Q4/O4</f>
        <v>50</v>
      </c>
      <c r="S4" s="40">
        <f>ROUNDUP(R4,0)</f>
        <v>50</v>
      </c>
      <c r="T4" s="23">
        <v>3</v>
      </c>
      <c r="U4" s="23">
        <v>1</v>
      </c>
      <c r="V4" s="23">
        <v>0.25</v>
      </c>
      <c r="W4" s="80">
        <f>200*(T4+1-U4)*V4/T4</f>
        <v>50</v>
      </c>
      <c r="X4" s="40">
        <f>ROUNDUP(W4,0)</f>
        <v>50</v>
      </c>
      <c r="Y4" s="23">
        <v>2</v>
      </c>
      <c r="Z4" s="107">
        <v>1</v>
      </c>
      <c r="AA4" s="23">
        <v>0.25</v>
      </c>
      <c r="AB4" s="81">
        <f>200*(Y4+1-Z4)*AA4/Y4</f>
        <v>50</v>
      </c>
      <c r="AC4" s="40">
        <f>ROUNDUP(AB4,0)</f>
        <v>50</v>
      </c>
      <c r="AD4" s="23">
        <v>2</v>
      </c>
      <c r="AE4" s="23">
        <v>1</v>
      </c>
      <c r="AF4" s="23">
        <v>1</v>
      </c>
      <c r="AG4" s="81">
        <f>200*(AD4+1-AE4)*AF4/AD4</f>
        <v>200</v>
      </c>
      <c r="AH4" s="40">
        <f>ROUNDUP(AG4,0)</f>
        <v>200</v>
      </c>
      <c r="AI4" s="35">
        <f>LARGE(CHOOSE({1,2,3,4,5}, N4,S4,X4,AC4,AH4),1)+LARGE(CHOOSE({1,2,3,4,5}, N4,S4,X4,AC4,AH4),2)+I4</f>
        <v>500</v>
      </c>
    </row>
    <row r="5" spans="1:35">
      <c r="A5" s="10">
        <v>2</v>
      </c>
      <c r="B5" s="65" t="s">
        <v>189</v>
      </c>
      <c r="C5" s="3" t="s">
        <v>190</v>
      </c>
      <c r="D5" s="3" t="s">
        <v>74</v>
      </c>
      <c r="E5" s="3">
        <v>3</v>
      </c>
      <c r="F5" s="3">
        <v>1</v>
      </c>
      <c r="G5" s="3">
        <v>1</v>
      </c>
      <c r="H5" s="80">
        <f>200*(E5+1-F5)*G5/E5</f>
        <v>200</v>
      </c>
      <c r="I5" s="40">
        <f>ROUNDUP(H5,0)</f>
        <v>200</v>
      </c>
      <c r="J5" s="23">
        <v>1</v>
      </c>
      <c r="K5" s="23">
        <v>1</v>
      </c>
      <c r="L5" s="23">
        <v>0.5</v>
      </c>
      <c r="M5" s="80">
        <f>200*(J5+1-K5)*L5/J5</f>
        <v>100</v>
      </c>
      <c r="N5" s="40">
        <f>ROUNDUP(M5,0)</f>
        <v>100</v>
      </c>
      <c r="O5" s="23">
        <v>3</v>
      </c>
      <c r="P5" s="23">
        <v>3</v>
      </c>
      <c r="Q5" s="23">
        <v>0.25</v>
      </c>
      <c r="R5" s="80">
        <f>200*(O5+1-P5)*Q5/O5</f>
        <v>16.666666666666668</v>
      </c>
      <c r="S5" s="40">
        <f>ROUNDUP(R5,0)</f>
        <v>17</v>
      </c>
      <c r="T5" s="23">
        <v>3</v>
      </c>
      <c r="U5" s="23">
        <v>3</v>
      </c>
      <c r="V5" s="23">
        <v>0.25</v>
      </c>
      <c r="W5" s="80">
        <f>200*(T5+1-U5)*V5/T5</f>
        <v>16.666666666666668</v>
      </c>
      <c r="X5" s="40">
        <f>ROUNDUP(W5,0)</f>
        <v>17</v>
      </c>
      <c r="Y5" s="23">
        <v>2</v>
      </c>
      <c r="Z5" s="23">
        <v>2</v>
      </c>
      <c r="AA5" s="23">
        <v>0.25</v>
      </c>
      <c r="AB5" s="81">
        <f>200*(Y5+1-Z5)*AA5/Y5</f>
        <v>25</v>
      </c>
      <c r="AC5" s="40">
        <f>ROUNDUP(AB5,0)</f>
        <v>25</v>
      </c>
      <c r="AD5" s="23">
        <v>2</v>
      </c>
      <c r="AE5" s="23">
        <v>2</v>
      </c>
      <c r="AF5" s="23">
        <v>1</v>
      </c>
      <c r="AG5" s="81">
        <f>200*(AD5+1-AE5)*AF5/AD5</f>
        <v>100</v>
      </c>
      <c r="AH5" s="40">
        <f>ROUNDUP(AG5,0)</f>
        <v>100</v>
      </c>
      <c r="AI5" s="35">
        <f>LARGE(CHOOSE({1,2,3,4,5}, N5,S5,X5,AC5,AH5),1)+LARGE(CHOOSE({1,2,3,4,5}, N5,S5,X5,AC5,AH5),2)+I5</f>
        <v>400</v>
      </c>
    </row>
    <row r="6" spans="1:35">
      <c r="A6" s="3">
        <v>3</v>
      </c>
      <c r="B6" s="63" t="s">
        <v>39</v>
      </c>
      <c r="C6" s="3" t="s">
        <v>69</v>
      </c>
      <c r="D6" s="3" t="s">
        <v>74</v>
      </c>
      <c r="E6" s="3">
        <v>3</v>
      </c>
      <c r="F6" s="3">
        <v>2</v>
      </c>
      <c r="G6" s="3">
        <v>1</v>
      </c>
      <c r="H6" s="80">
        <f>200*(E6+1-F6)*G6/E6</f>
        <v>133.33333333333334</v>
      </c>
      <c r="I6" s="40">
        <f>ROUNDUP(H6,0)</f>
        <v>134</v>
      </c>
      <c r="J6" s="23">
        <v>1</v>
      </c>
      <c r="K6" s="10" t="s">
        <v>42</v>
      </c>
      <c r="L6" s="23">
        <v>0.5</v>
      </c>
      <c r="M6" s="80">
        <v>0</v>
      </c>
      <c r="N6" s="40">
        <f>ROUNDUP(M6,0)</f>
        <v>0</v>
      </c>
      <c r="O6" s="23">
        <v>3</v>
      </c>
      <c r="P6" s="10">
        <v>2</v>
      </c>
      <c r="Q6" s="23">
        <v>0.25</v>
      </c>
      <c r="R6" s="80">
        <f>200*(O6+1-P6)*Q6/O6</f>
        <v>33.333333333333336</v>
      </c>
      <c r="S6" s="40">
        <f>ROUNDUP(R6,0)</f>
        <v>34</v>
      </c>
      <c r="T6" s="23">
        <v>3</v>
      </c>
      <c r="U6" s="10">
        <v>2</v>
      </c>
      <c r="V6" s="23">
        <v>0.25</v>
      </c>
      <c r="W6" s="80">
        <f>200*(T6+1-U6)*V6/T6</f>
        <v>33.333333333333336</v>
      </c>
      <c r="X6" s="40">
        <f>ROUNDUP(W6,0)</f>
        <v>34</v>
      </c>
      <c r="Y6" s="23">
        <v>2</v>
      </c>
      <c r="Z6" s="10">
        <v>1</v>
      </c>
      <c r="AA6" s="23">
        <v>0.25</v>
      </c>
      <c r="AB6" s="81">
        <f>200*(Y6+1-Z6)*AA6/Y6</f>
        <v>50</v>
      </c>
      <c r="AC6" s="40">
        <f>ROUNDUP(AB6,0)</f>
        <v>50</v>
      </c>
      <c r="AD6" s="23">
        <v>2</v>
      </c>
      <c r="AE6" s="23" t="s">
        <v>42</v>
      </c>
      <c r="AF6" s="23">
        <v>1</v>
      </c>
      <c r="AG6" s="81">
        <v>0</v>
      </c>
      <c r="AH6" s="40">
        <f>ROUNDUP(AG6,0)</f>
        <v>0</v>
      </c>
      <c r="AI6" s="35">
        <f>LARGE(CHOOSE({1,2,3,4,5}, N6,S6,X6,AC6,AH6),1)+LARGE(CHOOSE({1,2,3,4,5}, N6,S6,X6,AC6,AH6),2)+I6</f>
        <v>218</v>
      </c>
    </row>
    <row r="7" spans="1:35">
      <c r="A7" s="15">
        <v>4</v>
      </c>
      <c r="B7" s="62" t="s">
        <v>98</v>
      </c>
      <c r="C7" s="15" t="s">
        <v>99</v>
      </c>
      <c r="D7" s="15" t="s">
        <v>74</v>
      </c>
      <c r="E7" s="15">
        <v>3</v>
      </c>
      <c r="F7" s="15">
        <v>3</v>
      </c>
      <c r="G7" s="15">
        <v>1</v>
      </c>
      <c r="H7" s="80">
        <f>200*(E7+1-F7)*G7/E7</f>
        <v>66.666666666666671</v>
      </c>
      <c r="I7" s="40">
        <f>ROUNDUP(H7,0)</f>
        <v>67</v>
      </c>
      <c r="J7" s="23">
        <v>1</v>
      </c>
      <c r="K7" s="10" t="s">
        <v>42</v>
      </c>
      <c r="L7" s="23">
        <v>0.5</v>
      </c>
      <c r="M7" s="80">
        <v>0</v>
      </c>
      <c r="N7" s="40">
        <f>ROUNDUP(M7,0)</f>
        <v>0</v>
      </c>
      <c r="O7" s="24">
        <v>3</v>
      </c>
      <c r="P7" s="24" t="s">
        <v>42</v>
      </c>
      <c r="Q7" s="24">
        <v>0.25</v>
      </c>
      <c r="R7" s="24">
        <v>0</v>
      </c>
      <c r="S7" s="40">
        <f>ROUNDUP(R7,0)</f>
        <v>0</v>
      </c>
      <c r="T7" s="24">
        <v>3</v>
      </c>
      <c r="U7" s="24" t="s">
        <v>42</v>
      </c>
      <c r="V7" s="24">
        <v>0.25</v>
      </c>
      <c r="W7" s="24">
        <v>0</v>
      </c>
      <c r="X7" s="40">
        <f>ROUNDUP(W7,0)</f>
        <v>0</v>
      </c>
      <c r="Y7" s="24">
        <v>2</v>
      </c>
      <c r="Z7" s="24" t="s">
        <v>42</v>
      </c>
      <c r="AA7" s="24">
        <v>0.25</v>
      </c>
      <c r="AB7" s="24">
        <v>0</v>
      </c>
      <c r="AC7" s="40">
        <f>ROUNDUP(AB7,0)</f>
        <v>0</v>
      </c>
      <c r="AD7" s="23">
        <v>2</v>
      </c>
      <c r="AE7" s="23" t="s">
        <v>42</v>
      </c>
      <c r="AF7" s="23">
        <v>1</v>
      </c>
      <c r="AG7" s="81">
        <v>0</v>
      </c>
      <c r="AH7" s="40">
        <f>ROUNDUP(AG7,0)</f>
        <v>0</v>
      </c>
      <c r="AI7" s="35">
        <f>LARGE(CHOOSE({1,2,3,4,5}, N7,S7,X7,AC7,AH7),1)+LARGE(CHOOSE({1,2,3,4,5}, N7,S7,X7,AC7,AH7),2)+I7</f>
        <v>67</v>
      </c>
    </row>
  </sheetData>
  <autoFilter ref="A3:AI3">
    <sortState ref="A5:AI7">
      <sortCondition descending="1" ref="AI3"/>
    </sortState>
  </autoFilter>
  <mergeCells count="12">
    <mergeCell ref="AD2:AH2"/>
    <mergeCell ref="A1:AI1"/>
    <mergeCell ref="A2:A3"/>
    <mergeCell ref="B2:B3"/>
    <mergeCell ref="C2:C3"/>
    <mergeCell ref="D2:D3"/>
    <mergeCell ref="O2:S2"/>
    <mergeCell ref="T2:X2"/>
    <mergeCell ref="AI2:AI3"/>
    <mergeCell ref="J2:N2"/>
    <mergeCell ref="Y2:AC2"/>
    <mergeCell ref="E2:I2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1048573"/>
  <sheetViews>
    <sheetView view="pageBreakPreview" topLeftCell="I1" zoomScale="70" zoomScaleNormal="100" zoomScaleSheetLayoutView="70" workbookViewId="0">
      <pane ySplit="3" topLeftCell="A4" activePane="bottomLeft" state="frozen"/>
      <selection pane="bottomLeft" activeCell="F21" sqref="F21"/>
    </sheetView>
  </sheetViews>
  <sheetFormatPr defaultRowHeight="15"/>
  <cols>
    <col min="1" max="1" width="6.28515625" style="8" customWidth="1"/>
    <col min="2" max="2" width="21.7109375" style="8" bestFit="1" customWidth="1"/>
    <col min="3" max="3" width="12.7109375" style="8" customWidth="1"/>
    <col min="4" max="4" width="11.42578125" style="165" customWidth="1"/>
    <col min="5" max="5" width="6.85546875" style="24" customWidth="1"/>
    <col min="6" max="6" width="7.5703125" style="24" customWidth="1"/>
    <col min="7" max="7" width="8" style="24" customWidth="1"/>
    <col min="8" max="8" width="6.140625" style="24" customWidth="1"/>
    <col min="9" max="9" width="7.5703125" style="24" customWidth="1"/>
    <col min="10" max="10" width="5.42578125" style="24" customWidth="1"/>
    <col min="11" max="11" width="5.7109375" style="24" customWidth="1"/>
    <col min="12" max="13" width="6.85546875" style="24" customWidth="1"/>
    <col min="14" max="14" width="6.5703125" style="24" customWidth="1"/>
    <col min="15" max="15" width="6.140625" style="24" customWidth="1"/>
    <col min="16" max="16" width="6.28515625" style="24" customWidth="1"/>
    <col min="17" max="17" width="8.42578125" style="24" customWidth="1"/>
    <col min="18" max="18" width="10.140625" style="24" customWidth="1"/>
    <col min="19" max="19" width="7.5703125" style="24" customWidth="1"/>
    <col min="20" max="20" width="6.85546875" style="24" customWidth="1"/>
    <col min="21" max="21" width="6.140625" style="24" customWidth="1"/>
    <col min="22" max="22" width="6.85546875" style="24" customWidth="1"/>
    <col min="23" max="23" width="10.28515625" style="24" customWidth="1"/>
    <col min="24" max="24" width="8.85546875" style="24" customWidth="1"/>
    <col min="25" max="25" width="6.140625" style="24" customWidth="1"/>
    <col min="26" max="27" width="6.7109375" style="24" customWidth="1"/>
    <col min="28" max="29" width="8.85546875" style="24" customWidth="1"/>
    <col min="30" max="30" width="6.5703125" style="24" customWidth="1"/>
    <col min="31" max="31" width="7.140625" style="24" customWidth="1"/>
    <col min="32" max="32" width="6.140625" style="24" customWidth="1"/>
    <col min="33" max="34" width="8.85546875" style="24" customWidth="1"/>
    <col min="35" max="35" width="5.7109375" style="24" customWidth="1"/>
    <col min="36" max="37" width="5.42578125" style="24" customWidth="1"/>
    <col min="38" max="44" width="6.7109375" style="24" customWidth="1"/>
    <col min="45" max="45" width="5.42578125" style="24" customWidth="1"/>
    <col min="46" max="46" width="6" style="24" customWidth="1"/>
    <col min="47" max="49" width="8.85546875" style="24" customWidth="1"/>
    <col min="50" max="50" width="9.140625" style="13"/>
    <col min="51" max="16384" width="9.140625" style="8"/>
  </cols>
  <sheetData>
    <row r="1" spans="1:50" ht="21">
      <c r="A1" s="239" t="s">
        <v>110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</row>
    <row r="2" spans="1:50" s="14" customFormat="1" ht="165" customHeight="1">
      <c r="A2" s="263" t="s">
        <v>1</v>
      </c>
      <c r="B2" s="263" t="s">
        <v>2</v>
      </c>
      <c r="C2" s="263" t="s">
        <v>22</v>
      </c>
      <c r="D2" s="266" t="s">
        <v>87</v>
      </c>
      <c r="E2" s="240" t="s">
        <v>329</v>
      </c>
      <c r="F2" s="240"/>
      <c r="G2" s="240"/>
      <c r="H2" s="240"/>
      <c r="I2" s="240"/>
      <c r="J2" s="240" t="s">
        <v>308</v>
      </c>
      <c r="K2" s="240"/>
      <c r="L2" s="240"/>
      <c r="M2" s="240"/>
      <c r="N2" s="240"/>
      <c r="O2" s="240" t="s">
        <v>305</v>
      </c>
      <c r="P2" s="240"/>
      <c r="Q2" s="240"/>
      <c r="R2" s="240"/>
      <c r="S2" s="240"/>
      <c r="T2" s="240" t="s">
        <v>316</v>
      </c>
      <c r="U2" s="240"/>
      <c r="V2" s="240"/>
      <c r="W2" s="240"/>
      <c r="X2" s="240"/>
      <c r="Y2" s="240" t="s">
        <v>192</v>
      </c>
      <c r="Z2" s="240"/>
      <c r="AA2" s="240"/>
      <c r="AB2" s="240"/>
      <c r="AC2" s="240"/>
      <c r="AD2" s="240" t="s">
        <v>306</v>
      </c>
      <c r="AE2" s="240"/>
      <c r="AF2" s="240"/>
      <c r="AG2" s="240"/>
      <c r="AH2" s="240"/>
      <c r="AI2" s="240" t="s">
        <v>326</v>
      </c>
      <c r="AJ2" s="240"/>
      <c r="AK2" s="240"/>
      <c r="AL2" s="240"/>
      <c r="AM2" s="240"/>
      <c r="AN2" s="240" t="s">
        <v>327</v>
      </c>
      <c r="AO2" s="240"/>
      <c r="AP2" s="240"/>
      <c r="AQ2" s="240"/>
      <c r="AR2" s="240"/>
      <c r="AS2" s="240" t="s">
        <v>327</v>
      </c>
      <c r="AT2" s="240"/>
      <c r="AU2" s="240"/>
      <c r="AV2" s="240"/>
      <c r="AW2" s="240"/>
      <c r="AX2" s="264" t="s">
        <v>253</v>
      </c>
    </row>
    <row r="3" spans="1:50" s="14" customFormat="1" ht="120">
      <c r="A3" s="263"/>
      <c r="B3" s="263"/>
      <c r="C3" s="263"/>
      <c r="D3" s="266"/>
      <c r="E3" s="42" t="s">
        <v>121</v>
      </c>
      <c r="F3" s="42" t="s">
        <v>122</v>
      </c>
      <c r="G3" s="42" t="s">
        <v>123</v>
      </c>
      <c r="H3" s="43" t="s">
        <v>103</v>
      </c>
      <c r="I3" s="57" t="s">
        <v>128</v>
      </c>
      <c r="J3" s="42" t="s">
        <v>121</v>
      </c>
      <c r="K3" s="42" t="s">
        <v>122</v>
      </c>
      <c r="L3" s="42" t="s">
        <v>123</v>
      </c>
      <c r="M3" s="43" t="s">
        <v>103</v>
      </c>
      <c r="N3" s="57" t="s">
        <v>128</v>
      </c>
      <c r="O3" s="42" t="s">
        <v>121</v>
      </c>
      <c r="P3" s="42" t="s">
        <v>122</v>
      </c>
      <c r="Q3" s="42" t="s">
        <v>123</v>
      </c>
      <c r="R3" s="43" t="s">
        <v>103</v>
      </c>
      <c r="S3" s="57" t="s">
        <v>128</v>
      </c>
      <c r="T3" s="42" t="s">
        <v>121</v>
      </c>
      <c r="U3" s="42" t="s">
        <v>122</v>
      </c>
      <c r="V3" s="42" t="s">
        <v>123</v>
      </c>
      <c r="W3" s="43" t="s">
        <v>103</v>
      </c>
      <c r="X3" s="57" t="s">
        <v>128</v>
      </c>
      <c r="Y3" s="42" t="s">
        <v>121</v>
      </c>
      <c r="Z3" s="42" t="s">
        <v>122</v>
      </c>
      <c r="AA3" s="42" t="s">
        <v>123</v>
      </c>
      <c r="AB3" s="43" t="s">
        <v>103</v>
      </c>
      <c r="AC3" s="57" t="s">
        <v>128</v>
      </c>
      <c r="AD3" s="42" t="s">
        <v>121</v>
      </c>
      <c r="AE3" s="42" t="s">
        <v>122</v>
      </c>
      <c r="AF3" s="42" t="s">
        <v>123</v>
      </c>
      <c r="AG3" s="43" t="s">
        <v>103</v>
      </c>
      <c r="AH3" s="57" t="s">
        <v>128</v>
      </c>
      <c r="AI3" s="42" t="s">
        <v>121</v>
      </c>
      <c r="AJ3" s="42" t="s">
        <v>122</v>
      </c>
      <c r="AK3" s="42" t="s">
        <v>123</v>
      </c>
      <c r="AL3" s="43" t="s">
        <v>103</v>
      </c>
      <c r="AM3" s="57" t="s">
        <v>128</v>
      </c>
      <c r="AN3" s="42" t="s">
        <v>121</v>
      </c>
      <c r="AO3" s="42" t="s">
        <v>122</v>
      </c>
      <c r="AP3" s="42" t="s">
        <v>123</v>
      </c>
      <c r="AQ3" s="43" t="s">
        <v>103</v>
      </c>
      <c r="AR3" s="57" t="s">
        <v>128</v>
      </c>
      <c r="AS3" s="42" t="s">
        <v>121</v>
      </c>
      <c r="AT3" s="42" t="s">
        <v>122</v>
      </c>
      <c r="AU3" s="42" t="s">
        <v>123</v>
      </c>
      <c r="AV3" s="43" t="s">
        <v>103</v>
      </c>
      <c r="AW3" s="57" t="s">
        <v>128</v>
      </c>
      <c r="AX3" s="265"/>
    </row>
    <row r="4" spans="1:50" s="26" customFormat="1" ht="31.5" customHeight="1">
      <c r="A4" s="10">
        <v>1</v>
      </c>
      <c r="B4" s="55" t="s">
        <v>126</v>
      </c>
      <c r="C4" s="35" t="s">
        <v>127</v>
      </c>
      <c r="D4" s="163" t="s">
        <v>74</v>
      </c>
      <c r="E4" s="10">
        <v>8</v>
      </c>
      <c r="F4" s="10">
        <v>1</v>
      </c>
      <c r="G4" s="10">
        <v>1</v>
      </c>
      <c r="H4" s="11">
        <f t="shared" ref="H4:H9" si="0">200*(E4+1-F4)*G4/E4</f>
        <v>200</v>
      </c>
      <c r="I4" s="2">
        <f t="shared" ref="I4:I15" si="1">ROUNDUP(H4,0)</f>
        <v>200</v>
      </c>
      <c r="J4" s="11">
        <v>7</v>
      </c>
      <c r="K4" s="11">
        <v>3</v>
      </c>
      <c r="L4" s="11">
        <v>0.25</v>
      </c>
      <c r="M4" s="80">
        <f>200*(J4+1-K4)*L4/J4</f>
        <v>35.714285714285715</v>
      </c>
      <c r="N4" s="2">
        <f t="shared" ref="N4:N15" si="2">ROUNDUP(M4,0)</f>
        <v>36</v>
      </c>
      <c r="O4" s="10">
        <v>6</v>
      </c>
      <c r="P4" s="51">
        <v>3</v>
      </c>
      <c r="Q4" s="10">
        <v>0.25</v>
      </c>
      <c r="R4" s="11">
        <f>200*(O4+1-P4)*Q4/O4</f>
        <v>33.333333333333336</v>
      </c>
      <c r="S4" s="2">
        <f t="shared" ref="S4:S15" si="3">ROUNDUP(R4,0)</f>
        <v>34</v>
      </c>
      <c r="T4" s="11">
        <v>6</v>
      </c>
      <c r="U4" s="11">
        <v>3</v>
      </c>
      <c r="V4" s="11">
        <v>0.25</v>
      </c>
      <c r="W4" s="11">
        <f>200*(T4+1-U4)*V4/T4</f>
        <v>33.333333333333336</v>
      </c>
      <c r="X4" s="2">
        <f t="shared" ref="X4:X15" si="4">ROUNDUP(W4,0)</f>
        <v>34</v>
      </c>
      <c r="Y4" s="11">
        <v>6</v>
      </c>
      <c r="Z4" s="11">
        <v>3</v>
      </c>
      <c r="AA4" s="11">
        <v>0.25</v>
      </c>
      <c r="AB4" s="11">
        <f>200*(Y4+1-Z4)*AA4/Y4</f>
        <v>33.333333333333336</v>
      </c>
      <c r="AC4" s="2">
        <f t="shared" ref="AC4:AC15" si="5">ROUNDUP(AB4,0)</f>
        <v>34</v>
      </c>
      <c r="AD4" s="35">
        <v>11</v>
      </c>
      <c r="AE4" s="35">
        <v>1</v>
      </c>
      <c r="AF4" s="35">
        <v>1</v>
      </c>
      <c r="AG4" s="11">
        <f t="shared" ref="AG4:AG9" si="6">200*(AD4+1-AE4)*AF4/AD4</f>
        <v>200</v>
      </c>
      <c r="AH4" s="2">
        <f t="shared" ref="AH4:AH9" si="7">ROUNDUP(AG4,0)</f>
        <v>200</v>
      </c>
      <c r="AI4" s="35">
        <v>8</v>
      </c>
      <c r="AJ4" s="35">
        <v>3</v>
      </c>
      <c r="AK4" s="35">
        <v>1</v>
      </c>
      <c r="AL4" s="11">
        <f>200*(AI4+1-AJ4)*AK4/AI4</f>
        <v>150</v>
      </c>
      <c r="AM4" s="2">
        <f t="shared" ref="AM4:AM15" si="8">ROUNDUP(AL4,0)</f>
        <v>150</v>
      </c>
      <c r="AN4" s="35">
        <v>6</v>
      </c>
      <c r="AO4" s="170">
        <v>1</v>
      </c>
      <c r="AP4" s="35">
        <v>1</v>
      </c>
      <c r="AQ4" s="11">
        <f t="shared" ref="AQ4:AQ11" si="9">200*(AN4+1-AO4)*AP4/AN4</f>
        <v>200</v>
      </c>
      <c r="AR4" s="2">
        <f t="shared" ref="AR4:AR15" si="10">ROUNDUP(AQ4,0)</f>
        <v>200</v>
      </c>
      <c r="AS4" s="35">
        <v>6</v>
      </c>
      <c r="AT4" s="35" t="s">
        <v>42</v>
      </c>
      <c r="AU4" s="35">
        <v>1</v>
      </c>
      <c r="AV4" s="11">
        <v>0</v>
      </c>
      <c r="AW4" s="2">
        <f t="shared" ref="AW4:AW15" si="11">ROUNDUP(AV4,0)</f>
        <v>0</v>
      </c>
      <c r="AX4" s="35">
        <f>LARGE(CHOOSE({1,2,3,4,5,6,7,8}, N4,S4,X4,AC4,AH4,AM4,AR4,AW4),1)+LARGE(CHOOSE({1,2,3,4,5,6,7,8}, N4,S4,X4,AC4,AH4,AM4,AR4,AW4),2)+I4</f>
        <v>600</v>
      </c>
    </row>
    <row r="5" spans="1:50" s="26" customFormat="1" ht="31.5" customHeight="1">
      <c r="A5" s="10">
        <v>2</v>
      </c>
      <c r="B5" s="58" t="s">
        <v>184</v>
      </c>
      <c r="C5" s="35" t="s">
        <v>96</v>
      </c>
      <c r="D5" s="77" t="s">
        <v>74</v>
      </c>
      <c r="E5" s="10">
        <v>8</v>
      </c>
      <c r="F5" s="51">
        <v>2</v>
      </c>
      <c r="G5" s="10">
        <v>1</v>
      </c>
      <c r="H5" s="11">
        <f t="shared" si="0"/>
        <v>175</v>
      </c>
      <c r="I5" s="2">
        <f t="shared" si="1"/>
        <v>175</v>
      </c>
      <c r="J5" s="11">
        <v>7</v>
      </c>
      <c r="K5" s="11">
        <v>7</v>
      </c>
      <c r="L5" s="11">
        <v>0.25</v>
      </c>
      <c r="M5" s="80">
        <f>200*(J5+1-K5)*L5/J5</f>
        <v>7.1428571428571432</v>
      </c>
      <c r="N5" s="2">
        <f t="shared" si="2"/>
        <v>8</v>
      </c>
      <c r="O5" s="51">
        <v>6</v>
      </c>
      <c r="P5" s="51">
        <v>6</v>
      </c>
      <c r="Q5" s="10">
        <v>0.25</v>
      </c>
      <c r="R5" s="11">
        <f>200*(O5+1-P5)*Q5/O5</f>
        <v>8.3333333333333339</v>
      </c>
      <c r="S5" s="2">
        <f t="shared" si="3"/>
        <v>9</v>
      </c>
      <c r="T5" s="11">
        <v>6</v>
      </c>
      <c r="U5" s="11" t="s">
        <v>42</v>
      </c>
      <c r="V5" s="11">
        <v>0.25</v>
      </c>
      <c r="W5" s="11">
        <v>0</v>
      </c>
      <c r="X5" s="2">
        <f t="shared" si="4"/>
        <v>0</v>
      </c>
      <c r="Y5" s="11">
        <v>6</v>
      </c>
      <c r="Z5" s="11" t="s">
        <v>42</v>
      </c>
      <c r="AA5" s="11">
        <v>0.25</v>
      </c>
      <c r="AB5" s="11">
        <v>0</v>
      </c>
      <c r="AC5" s="2">
        <f t="shared" si="5"/>
        <v>0</v>
      </c>
      <c r="AD5" s="35">
        <v>11</v>
      </c>
      <c r="AE5" s="35">
        <v>5</v>
      </c>
      <c r="AF5" s="35">
        <v>1</v>
      </c>
      <c r="AG5" s="11">
        <f t="shared" si="6"/>
        <v>127.27272727272727</v>
      </c>
      <c r="AH5" s="2">
        <f t="shared" si="7"/>
        <v>128</v>
      </c>
      <c r="AI5" s="35">
        <v>8</v>
      </c>
      <c r="AJ5" s="35">
        <v>2</v>
      </c>
      <c r="AK5" s="35">
        <v>1</v>
      </c>
      <c r="AL5" s="11">
        <f>200*(AI5+1-AJ5)*AK5/AI5</f>
        <v>175</v>
      </c>
      <c r="AM5" s="2">
        <f t="shared" si="8"/>
        <v>175</v>
      </c>
      <c r="AN5" s="35">
        <v>6</v>
      </c>
      <c r="AO5" s="170">
        <v>6</v>
      </c>
      <c r="AP5" s="35">
        <v>1</v>
      </c>
      <c r="AQ5" s="11">
        <f t="shared" si="9"/>
        <v>33.333333333333336</v>
      </c>
      <c r="AR5" s="2">
        <f t="shared" si="10"/>
        <v>34</v>
      </c>
      <c r="AS5" s="35">
        <v>6</v>
      </c>
      <c r="AT5" s="35" t="s">
        <v>42</v>
      </c>
      <c r="AU5" s="35">
        <v>1</v>
      </c>
      <c r="AV5" s="11">
        <v>0</v>
      </c>
      <c r="AW5" s="2">
        <f t="shared" si="11"/>
        <v>0</v>
      </c>
      <c r="AX5" s="35">
        <f>LARGE(CHOOSE({1,2,3,4,5,6,7,8}, N5,S5,X5,AC5,AH5,AM5,AR5,AW5),1)+LARGE(CHOOSE({1,2,3,4,5,6,7,8}, N5,S5,X5,AC5,AH5,AM5,AR5,AW5),2)+I5</f>
        <v>478</v>
      </c>
    </row>
    <row r="6" spans="1:50" s="26" customFormat="1" ht="31.5" customHeight="1">
      <c r="A6" s="10">
        <v>3</v>
      </c>
      <c r="B6" s="9" t="s">
        <v>48</v>
      </c>
      <c r="C6" s="35" t="s">
        <v>72</v>
      </c>
      <c r="D6" s="77" t="s">
        <v>77</v>
      </c>
      <c r="E6" s="10">
        <v>8</v>
      </c>
      <c r="F6" s="10">
        <v>5</v>
      </c>
      <c r="G6" s="10">
        <v>1</v>
      </c>
      <c r="H6" s="11">
        <f t="shared" si="0"/>
        <v>100</v>
      </c>
      <c r="I6" s="2">
        <f t="shared" si="1"/>
        <v>100</v>
      </c>
      <c r="J6" s="11">
        <v>7</v>
      </c>
      <c r="K6" s="11">
        <v>6</v>
      </c>
      <c r="L6" s="11">
        <v>0.25</v>
      </c>
      <c r="M6" s="80">
        <f>200*(J6+1-K6)*L6/J6</f>
        <v>14.285714285714286</v>
      </c>
      <c r="N6" s="2">
        <f t="shared" si="2"/>
        <v>15</v>
      </c>
      <c r="O6" s="10">
        <v>6</v>
      </c>
      <c r="P6" s="10">
        <v>4</v>
      </c>
      <c r="Q6" s="10">
        <v>0.25</v>
      </c>
      <c r="R6" s="11">
        <f>200*(O6+1-P6)*Q6/O6</f>
        <v>25</v>
      </c>
      <c r="S6" s="2">
        <f t="shared" si="3"/>
        <v>25</v>
      </c>
      <c r="T6" s="11">
        <v>6</v>
      </c>
      <c r="U6" s="11">
        <v>5</v>
      </c>
      <c r="V6" s="11">
        <v>0.25</v>
      </c>
      <c r="W6" s="11">
        <f>200*(T6+1-U6)*V6/T6</f>
        <v>16.666666666666668</v>
      </c>
      <c r="X6" s="2">
        <f t="shared" si="4"/>
        <v>17</v>
      </c>
      <c r="Y6" s="11">
        <v>6</v>
      </c>
      <c r="Z6" s="11">
        <v>4</v>
      </c>
      <c r="AA6" s="11">
        <v>0.25</v>
      </c>
      <c r="AB6" s="11">
        <f>200*(Y6+1-Z6)*AA6/Y6</f>
        <v>25</v>
      </c>
      <c r="AC6" s="2">
        <f t="shared" si="5"/>
        <v>25</v>
      </c>
      <c r="AD6" s="35">
        <v>11</v>
      </c>
      <c r="AE6" s="35">
        <v>3</v>
      </c>
      <c r="AF6" s="35">
        <v>1</v>
      </c>
      <c r="AG6" s="11">
        <f t="shared" si="6"/>
        <v>163.63636363636363</v>
      </c>
      <c r="AH6" s="2">
        <f t="shared" si="7"/>
        <v>164</v>
      </c>
      <c r="AI6" s="35">
        <v>8</v>
      </c>
      <c r="AJ6" s="35">
        <v>4</v>
      </c>
      <c r="AK6" s="35">
        <v>1</v>
      </c>
      <c r="AL6" s="11">
        <f>200*(AI6+1-AJ6)*AK6/AI6</f>
        <v>125</v>
      </c>
      <c r="AM6" s="2">
        <f t="shared" si="8"/>
        <v>125</v>
      </c>
      <c r="AN6" s="35">
        <v>6</v>
      </c>
      <c r="AO6" s="35">
        <v>1</v>
      </c>
      <c r="AP6" s="35">
        <v>1</v>
      </c>
      <c r="AQ6" s="11">
        <f t="shared" si="9"/>
        <v>200</v>
      </c>
      <c r="AR6" s="2">
        <f t="shared" si="10"/>
        <v>200</v>
      </c>
      <c r="AS6" s="35">
        <v>6</v>
      </c>
      <c r="AT6" s="35">
        <v>2</v>
      </c>
      <c r="AU6" s="35">
        <v>1</v>
      </c>
      <c r="AV6" s="11">
        <f>200*(AS6+1-AT6)*AU6/AS6</f>
        <v>166.66666666666666</v>
      </c>
      <c r="AW6" s="2">
        <f t="shared" si="11"/>
        <v>167</v>
      </c>
      <c r="AX6" s="35">
        <f>LARGE(CHOOSE({1,2,3,4,5,6,7,8}, N6,S6,X6,AC6,AH6,AM6,AR6,AW6),1)+LARGE(CHOOSE({1,2,3,4,5,6,7,8}, N6,S6,X6,AC6,AH6,AM6,AR6,AW6),2)+I6</f>
        <v>467</v>
      </c>
    </row>
    <row r="7" spans="1:50" s="26" customFormat="1" ht="31.5" customHeight="1">
      <c r="A7" s="10">
        <v>4</v>
      </c>
      <c r="B7" s="156" t="s">
        <v>295</v>
      </c>
      <c r="C7" s="51" t="s">
        <v>49</v>
      </c>
      <c r="D7" s="85" t="s">
        <v>85</v>
      </c>
      <c r="E7" s="10">
        <v>8</v>
      </c>
      <c r="F7" s="11">
        <v>3</v>
      </c>
      <c r="G7" s="10">
        <v>1</v>
      </c>
      <c r="H7" s="11">
        <f t="shared" si="0"/>
        <v>150</v>
      </c>
      <c r="I7" s="2">
        <f t="shared" si="1"/>
        <v>150</v>
      </c>
      <c r="J7" s="11">
        <v>7</v>
      </c>
      <c r="K7" s="11" t="s">
        <v>42</v>
      </c>
      <c r="L7" s="11">
        <v>0.25</v>
      </c>
      <c r="M7" s="81">
        <v>0</v>
      </c>
      <c r="N7" s="2">
        <f t="shared" si="2"/>
        <v>0</v>
      </c>
      <c r="O7" s="11">
        <v>6</v>
      </c>
      <c r="P7" s="51" t="s">
        <v>42</v>
      </c>
      <c r="Q7" s="11">
        <v>0.25</v>
      </c>
      <c r="R7" s="11">
        <v>0</v>
      </c>
      <c r="S7" s="2">
        <f t="shared" si="3"/>
        <v>0</v>
      </c>
      <c r="T7" s="11">
        <v>6</v>
      </c>
      <c r="U7" s="11" t="s">
        <v>42</v>
      </c>
      <c r="V7" s="11">
        <v>0.25</v>
      </c>
      <c r="W7" s="11">
        <v>0</v>
      </c>
      <c r="X7" s="2">
        <f t="shared" si="4"/>
        <v>0</v>
      </c>
      <c r="Y7" s="11">
        <v>6</v>
      </c>
      <c r="Z7" s="11" t="s">
        <v>42</v>
      </c>
      <c r="AA7" s="11">
        <v>0.25</v>
      </c>
      <c r="AB7" s="11">
        <v>0</v>
      </c>
      <c r="AC7" s="2">
        <f t="shared" si="5"/>
        <v>0</v>
      </c>
      <c r="AD7" s="51">
        <v>11</v>
      </c>
      <c r="AE7" s="23">
        <v>6</v>
      </c>
      <c r="AF7" s="51">
        <v>1</v>
      </c>
      <c r="AG7" s="11">
        <f t="shared" si="6"/>
        <v>109.09090909090909</v>
      </c>
      <c r="AH7" s="2">
        <f t="shared" si="7"/>
        <v>110</v>
      </c>
      <c r="AI7" s="35">
        <v>8</v>
      </c>
      <c r="AJ7" s="23">
        <v>6</v>
      </c>
      <c r="AK7" s="35">
        <v>1</v>
      </c>
      <c r="AL7" s="11">
        <f>200*(AI7+1-AJ7)*AK7/AI7</f>
        <v>75</v>
      </c>
      <c r="AM7" s="2">
        <f t="shared" si="8"/>
        <v>75</v>
      </c>
      <c r="AN7" s="35">
        <v>6</v>
      </c>
      <c r="AO7" s="23">
        <v>2</v>
      </c>
      <c r="AP7" s="35">
        <v>1</v>
      </c>
      <c r="AQ7" s="11">
        <f t="shared" si="9"/>
        <v>166.66666666666666</v>
      </c>
      <c r="AR7" s="2">
        <f t="shared" si="10"/>
        <v>167</v>
      </c>
      <c r="AS7" s="35">
        <v>6</v>
      </c>
      <c r="AT7" s="35">
        <v>4</v>
      </c>
      <c r="AU7" s="35">
        <v>1</v>
      </c>
      <c r="AV7" s="11">
        <f>200*(AS7+1-AT7)*AU7/AS7</f>
        <v>100</v>
      </c>
      <c r="AW7" s="2">
        <f t="shared" si="11"/>
        <v>100</v>
      </c>
      <c r="AX7" s="35">
        <f>LARGE(CHOOSE({1,2,3,4,5,6,7,8}, N7,S7,X7,AC7,AH7,AM7,AR7,AW7),1)+LARGE(CHOOSE({1,2,3,4,5,6,7,8}, N7,S7,X7,AC7,AH7,AM7,AR7,AW7),2)+I7</f>
        <v>427</v>
      </c>
    </row>
    <row r="8" spans="1:50" s="26" customFormat="1" ht="31.5" customHeight="1">
      <c r="A8" s="10">
        <v>5</v>
      </c>
      <c r="B8" s="55" t="s">
        <v>197</v>
      </c>
      <c r="C8" s="3" t="s">
        <v>220</v>
      </c>
      <c r="D8" s="163" t="s">
        <v>80</v>
      </c>
      <c r="E8" s="10">
        <v>8</v>
      </c>
      <c r="F8" s="10">
        <v>4</v>
      </c>
      <c r="G8" s="10">
        <v>1</v>
      </c>
      <c r="H8" s="11">
        <f t="shared" si="0"/>
        <v>125</v>
      </c>
      <c r="I8" s="2">
        <f t="shared" si="1"/>
        <v>125</v>
      </c>
      <c r="J8" s="11">
        <v>7</v>
      </c>
      <c r="K8" s="11" t="s">
        <v>42</v>
      </c>
      <c r="L8" s="11">
        <v>0.25</v>
      </c>
      <c r="M8" s="81">
        <v>0</v>
      </c>
      <c r="N8" s="2">
        <f t="shared" si="2"/>
        <v>0</v>
      </c>
      <c r="O8" s="10">
        <v>6</v>
      </c>
      <c r="P8" s="51" t="s">
        <v>42</v>
      </c>
      <c r="Q8" s="10">
        <v>0.25</v>
      </c>
      <c r="R8" s="11">
        <v>0</v>
      </c>
      <c r="S8" s="2">
        <f t="shared" si="3"/>
        <v>0</v>
      </c>
      <c r="T8" s="11">
        <v>6</v>
      </c>
      <c r="U8" s="11" t="s">
        <v>42</v>
      </c>
      <c r="V8" s="11">
        <v>0.25</v>
      </c>
      <c r="W8" s="11">
        <v>0</v>
      </c>
      <c r="X8" s="2">
        <f t="shared" si="4"/>
        <v>0</v>
      </c>
      <c r="Y8" s="11">
        <v>6</v>
      </c>
      <c r="Z8" s="11" t="s">
        <v>42</v>
      </c>
      <c r="AA8" s="11">
        <v>0.25</v>
      </c>
      <c r="AB8" s="11">
        <v>0</v>
      </c>
      <c r="AC8" s="2">
        <f t="shared" si="5"/>
        <v>0</v>
      </c>
      <c r="AD8" s="35">
        <v>11</v>
      </c>
      <c r="AE8" s="23">
        <v>8</v>
      </c>
      <c r="AF8" s="35">
        <v>1</v>
      </c>
      <c r="AG8" s="11">
        <f t="shared" si="6"/>
        <v>72.727272727272734</v>
      </c>
      <c r="AH8" s="2">
        <f t="shared" si="7"/>
        <v>73</v>
      </c>
      <c r="AI8" s="35">
        <v>8</v>
      </c>
      <c r="AJ8" s="23" t="s">
        <v>42</v>
      </c>
      <c r="AK8" s="35">
        <v>1</v>
      </c>
      <c r="AL8" s="11">
        <v>0</v>
      </c>
      <c r="AM8" s="2">
        <f t="shared" si="8"/>
        <v>0</v>
      </c>
      <c r="AN8" s="35">
        <v>6</v>
      </c>
      <c r="AO8" s="23">
        <v>5</v>
      </c>
      <c r="AP8" s="35">
        <v>1</v>
      </c>
      <c r="AQ8" s="11">
        <f t="shared" si="9"/>
        <v>66.666666666666671</v>
      </c>
      <c r="AR8" s="2">
        <f t="shared" si="10"/>
        <v>67</v>
      </c>
      <c r="AS8" s="35">
        <v>6</v>
      </c>
      <c r="AT8" s="35">
        <v>1</v>
      </c>
      <c r="AU8" s="35">
        <v>1</v>
      </c>
      <c r="AV8" s="11">
        <f>200*(AS8+1-AT8)*AU8/AS8</f>
        <v>200</v>
      </c>
      <c r="AW8" s="2">
        <f t="shared" si="11"/>
        <v>200</v>
      </c>
      <c r="AX8" s="35">
        <f>LARGE(CHOOSE({1,2,3,4,5,6,7,8}, N8,S8,X8,AC8,AH8,AM8,AR8,AW8),1)+LARGE(CHOOSE({1,2,3,4,5,6,7,8}, N8,S8,X8,AC8,AH8,AM8,AR8,AW8),2)+I8</f>
        <v>398</v>
      </c>
    </row>
    <row r="9" spans="1:50" s="26" customFormat="1" ht="31.5" customHeight="1">
      <c r="A9" s="10">
        <v>6</v>
      </c>
      <c r="B9" s="55" t="s">
        <v>180</v>
      </c>
      <c r="C9" s="126" t="s">
        <v>241</v>
      </c>
      <c r="D9" s="163" t="s">
        <v>80</v>
      </c>
      <c r="E9" s="10">
        <v>8</v>
      </c>
      <c r="F9" s="10">
        <v>6</v>
      </c>
      <c r="G9" s="10">
        <v>1</v>
      </c>
      <c r="H9" s="11">
        <f t="shared" si="0"/>
        <v>75</v>
      </c>
      <c r="I9" s="2">
        <f t="shared" si="1"/>
        <v>75</v>
      </c>
      <c r="J9" s="11">
        <v>7</v>
      </c>
      <c r="K9" s="11" t="s">
        <v>42</v>
      </c>
      <c r="L9" s="11">
        <v>0.25</v>
      </c>
      <c r="M9" s="81">
        <v>0</v>
      </c>
      <c r="N9" s="2">
        <f t="shared" si="2"/>
        <v>0</v>
      </c>
      <c r="O9" s="10">
        <v>6</v>
      </c>
      <c r="P9" s="51" t="s">
        <v>42</v>
      </c>
      <c r="Q9" s="10">
        <v>0.25</v>
      </c>
      <c r="R9" s="11">
        <v>0</v>
      </c>
      <c r="S9" s="2">
        <f t="shared" si="3"/>
        <v>0</v>
      </c>
      <c r="T9" s="11">
        <v>6</v>
      </c>
      <c r="U9" s="11" t="s">
        <v>42</v>
      </c>
      <c r="V9" s="11">
        <v>0.25</v>
      </c>
      <c r="W9" s="11">
        <v>0</v>
      </c>
      <c r="X9" s="2">
        <f t="shared" si="4"/>
        <v>0</v>
      </c>
      <c r="Y9" s="11">
        <v>6</v>
      </c>
      <c r="Z9" s="11" t="s">
        <v>42</v>
      </c>
      <c r="AA9" s="11">
        <v>0.25</v>
      </c>
      <c r="AB9" s="11">
        <v>0</v>
      </c>
      <c r="AC9" s="2">
        <f t="shared" si="5"/>
        <v>0</v>
      </c>
      <c r="AD9" s="35">
        <v>11</v>
      </c>
      <c r="AE9" s="23">
        <v>4</v>
      </c>
      <c r="AF9" s="35">
        <v>1</v>
      </c>
      <c r="AG9" s="11">
        <f t="shared" si="6"/>
        <v>145.45454545454547</v>
      </c>
      <c r="AH9" s="2">
        <f t="shared" si="7"/>
        <v>146</v>
      </c>
      <c r="AI9" s="35">
        <v>8</v>
      </c>
      <c r="AJ9" s="23" t="s">
        <v>42</v>
      </c>
      <c r="AK9" s="35">
        <v>1</v>
      </c>
      <c r="AL9" s="11">
        <v>0</v>
      </c>
      <c r="AM9" s="2">
        <f t="shared" si="8"/>
        <v>0</v>
      </c>
      <c r="AN9" s="35">
        <v>6</v>
      </c>
      <c r="AO9" s="23">
        <v>6</v>
      </c>
      <c r="AP9" s="35">
        <v>1</v>
      </c>
      <c r="AQ9" s="11">
        <f t="shared" si="9"/>
        <v>33.333333333333336</v>
      </c>
      <c r="AR9" s="2">
        <f t="shared" si="10"/>
        <v>34</v>
      </c>
      <c r="AS9" s="35">
        <v>6</v>
      </c>
      <c r="AT9" s="193">
        <v>3</v>
      </c>
      <c r="AU9" s="35">
        <v>1</v>
      </c>
      <c r="AV9" s="11">
        <f>200*(AS9+1-AT9)*AU9/AS9</f>
        <v>133.33333333333334</v>
      </c>
      <c r="AW9" s="2">
        <f t="shared" si="11"/>
        <v>134</v>
      </c>
      <c r="AX9" s="35">
        <f>LARGE(CHOOSE({1,2,3,4,5,6,7,8}, N9,S9,X9,AC9,AH9,AM9,AR9,AW9),1)+LARGE(CHOOSE({1,2,3,4,5,6,7,8}, N9,S9,X9,AC9,AH9,AM9,AR9,AW9),2)+I9</f>
        <v>355</v>
      </c>
    </row>
    <row r="10" spans="1:50" s="26" customFormat="1" ht="29.25" customHeight="1">
      <c r="A10" s="10">
        <v>7</v>
      </c>
      <c r="B10" s="9" t="s">
        <v>115</v>
      </c>
      <c r="C10" s="35" t="s">
        <v>19</v>
      </c>
      <c r="D10" s="77" t="s">
        <v>86</v>
      </c>
      <c r="E10" s="10">
        <v>8</v>
      </c>
      <c r="F10" s="10" t="s">
        <v>42</v>
      </c>
      <c r="G10" s="10">
        <v>1</v>
      </c>
      <c r="H10" s="11">
        <v>0</v>
      </c>
      <c r="I10" s="2">
        <f t="shared" si="1"/>
        <v>0</v>
      </c>
      <c r="J10" s="11">
        <v>7</v>
      </c>
      <c r="K10" s="11">
        <v>2</v>
      </c>
      <c r="L10" s="11">
        <v>0.25</v>
      </c>
      <c r="M10" s="80">
        <f>200*(J10+1-K10)*L10/J10</f>
        <v>42.857142857142854</v>
      </c>
      <c r="N10" s="2">
        <f t="shared" si="2"/>
        <v>43</v>
      </c>
      <c r="O10" s="10">
        <v>6</v>
      </c>
      <c r="P10" s="10">
        <v>2</v>
      </c>
      <c r="Q10" s="10">
        <v>0.25</v>
      </c>
      <c r="R10" s="11">
        <f>200*(O10+1-P10)*Q10/O10</f>
        <v>41.666666666666664</v>
      </c>
      <c r="S10" s="2">
        <f t="shared" si="3"/>
        <v>42</v>
      </c>
      <c r="T10" s="11">
        <v>6</v>
      </c>
      <c r="U10" s="11">
        <v>1</v>
      </c>
      <c r="V10" s="11">
        <v>0.25</v>
      </c>
      <c r="W10" s="11">
        <f>200*(T10+1-U10)*V10/T10</f>
        <v>50</v>
      </c>
      <c r="X10" s="2">
        <f t="shared" si="4"/>
        <v>50</v>
      </c>
      <c r="Y10" s="11">
        <v>6</v>
      </c>
      <c r="Z10" s="11">
        <v>2</v>
      </c>
      <c r="AA10" s="11">
        <v>0.25</v>
      </c>
      <c r="AB10" s="11">
        <f>200*(Y10+1-Z10)*AA10/Y10</f>
        <v>41.666666666666664</v>
      </c>
      <c r="AC10" s="2">
        <f t="shared" si="5"/>
        <v>42</v>
      </c>
      <c r="AD10" s="35">
        <v>11</v>
      </c>
      <c r="AE10" s="35">
        <v>10</v>
      </c>
      <c r="AF10" s="35">
        <v>1</v>
      </c>
      <c r="AG10" s="38" t="s">
        <v>302</v>
      </c>
      <c r="AH10" s="2">
        <v>0</v>
      </c>
      <c r="AI10" s="35">
        <v>8</v>
      </c>
      <c r="AJ10" s="35">
        <v>1</v>
      </c>
      <c r="AK10" s="35">
        <v>1</v>
      </c>
      <c r="AL10" s="11">
        <f>200*(AI10+1-AJ10)*AK10/AI10</f>
        <v>200</v>
      </c>
      <c r="AM10" s="2">
        <f t="shared" si="8"/>
        <v>200</v>
      </c>
      <c r="AN10" s="35">
        <v>6</v>
      </c>
      <c r="AO10" s="170">
        <v>5</v>
      </c>
      <c r="AP10" s="35">
        <v>1</v>
      </c>
      <c r="AQ10" s="11">
        <f t="shared" si="9"/>
        <v>66.666666666666671</v>
      </c>
      <c r="AR10" s="2">
        <f t="shared" si="10"/>
        <v>67</v>
      </c>
      <c r="AS10" s="35">
        <v>6</v>
      </c>
      <c r="AT10" s="35" t="s">
        <v>42</v>
      </c>
      <c r="AU10" s="35">
        <v>1</v>
      </c>
      <c r="AV10" s="11">
        <v>0</v>
      </c>
      <c r="AW10" s="2">
        <f t="shared" si="11"/>
        <v>0</v>
      </c>
      <c r="AX10" s="35">
        <f>LARGE(CHOOSE({1,2,3,4,5,6,7,8}, N10,S10,X10,AC10,AH10,AM10,AR10,AW10),1)+LARGE(CHOOSE({1,2,3,4,5,6,7,8}, N10,S10,X10,AC10,AH10,AM10,AR10,AW10),2)+I10</f>
        <v>267</v>
      </c>
    </row>
    <row r="11" spans="1:50" s="155" customFormat="1" ht="29.25" customHeight="1">
      <c r="A11" s="10">
        <v>8</v>
      </c>
      <c r="B11" s="9" t="s">
        <v>109</v>
      </c>
      <c r="C11" s="35" t="s">
        <v>10</v>
      </c>
      <c r="D11" s="77" t="s">
        <v>85</v>
      </c>
      <c r="E11" s="10">
        <v>8</v>
      </c>
      <c r="F11" s="10">
        <v>8</v>
      </c>
      <c r="G11" s="10">
        <v>1</v>
      </c>
      <c r="H11" s="11">
        <f>200*(E11+1-F11)*G11/E11</f>
        <v>25</v>
      </c>
      <c r="I11" s="2">
        <f t="shared" si="1"/>
        <v>25</v>
      </c>
      <c r="J11" s="11">
        <v>7</v>
      </c>
      <c r="K11" s="11">
        <v>5</v>
      </c>
      <c r="L11" s="11">
        <v>0.25</v>
      </c>
      <c r="M11" s="80">
        <f>200*(J11+1-K11)*L11/J11</f>
        <v>21.428571428571427</v>
      </c>
      <c r="N11" s="2">
        <f t="shared" si="2"/>
        <v>22</v>
      </c>
      <c r="O11" s="10">
        <v>6</v>
      </c>
      <c r="P11" s="10">
        <v>5</v>
      </c>
      <c r="Q11" s="10">
        <v>0.25</v>
      </c>
      <c r="R11" s="11">
        <f>200*(O11+1-P11)*Q11/O11</f>
        <v>16.666666666666668</v>
      </c>
      <c r="S11" s="2">
        <f t="shared" si="3"/>
        <v>17</v>
      </c>
      <c r="T11" s="11">
        <v>6</v>
      </c>
      <c r="U11" s="11" t="s">
        <v>42</v>
      </c>
      <c r="V11" s="11">
        <v>0.25</v>
      </c>
      <c r="W11" s="11">
        <v>0</v>
      </c>
      <c r="X11" s="2">
        <f t="shared" si="4"/>
        <v>0</v>
      </c>
      <c r="Y11" s="11">
        <v>6</v>
      </c>
      <c r="Z11" s="11">
        <v>6</v>
      </c>
      <c r="AA11" s="11">
        <v>0.25</v>
      </c>
      <c r="AB11" s="11">
        <f>200*(Y11+1-Z11)*AA11/Y11</f>
        <v>8.3333333333333339</v>
      </c>
      <c r="AC11" s="2">
        <f t="shared" si="5"/>
        <v>9</v>
      </c>
      <c r="AD11" s="35">
        <v>11</v>
      </c>
      <c r="AE11" s="35">
        <v>7</v>
      </c>
      <c r="AF11" s="35">
        <v>1</v>
      </c>
      <c r="AG11" s="11">
        <f>200*(AD11+1-AE11)*AF11/AD11</f>
        <v>90.909090909090907</v>
      </c>
      <c r="AH11" s="2">
        <f>ROUNDUP(AG11,0)</f>
        <v>91</v>
      </c>
      <c r="AI11" s="35">
        <v>8</v>
      </c>
      <c r="AJ11" s="35">
        <v>5</v>
      </c>
      <c r="AK11" s="35">
        <v>1</v>
      </c>
      <c r="AL11" s="11">
        <f>200*(AI11+1-AJ11)*AK11/AI11</f>
        <v>100</v>
      </c>
      <c r="AM11" s="2">
        <f t="shared" si="8"/>
        <v>100</v>
      </c>
      <c r="AN11" s="35">
        <v>6</v>
      </c>
      <c r="AO11" s="35">
        <v>3</v>
      </c>
      <c r="AP11" s="35">
        <v>1</v>
      </c>
      <c r="AQ11" s="11">
        <f t="shared" si="9"/>
        <v>133.33333333333334</v>
      </c>
      <c r="AR11" s="2">
        <f t="shared" si="10"/>
        <v>134</v>
      </c>
      <c r="AS11" s="35">
        <v>6</v>
      </c>
      <c r="AT11" s="35">
        <v>5</v>
      </c>
      <c r="AU11" s="35">
        <v>1</v>
      </c>
      <c r="AV11" s="11">
        <f>200*(AS11+1-AT11)*AU11/AS11</f>
        <v>66.666666666666671</v>
      </c>
      <c r="AW11" s="2">
        <f t="shared" si="11"/>
        <v>67</v>
      </c>
      <c r="AX11" s="35">
        <f>LARGE(CHOOSE({1,2,3,4,5,6,7,8}, N11,S11,X11,AC11,AH11,AM11,AR11,AW11),1)+LARGE(CHOOSE({1,2,3,4,5,6,7,8}, N11,S11,X11,AC11,AH11,AM11,AR11,AW11),2)+I11</f>
        <v>259</v>
      </c>
    </row>
    <row r="12" spans="1:50" s="141" customFormat="1" ht="29.25" customHeight="1">
      <c r="A12" s="10">
        <v>9</v>
      </c>
      <c r="B12" s="9" t="s">
        <v>98</v>
      </c>
      <c r="C12" s="35" t="s">
        <v>99</v>
      </c>
      <c r="D12" s="77" t="s">
        <v>74</v>
      </c>
      <c r="E12" s="10">
        <v>8</v>
      </c>
      <c r="F12" s="10" t="s">
        <v>42</v>
      </c>
      <c r="G12" s="10">
        <v>1</v>
      </c>
      <c r="H12" s="11">
        <v>0</v>
      </c>
      <c r="I12" s="2">
        <f t="shared" si="1"/>
        <v>0</v>
      </c>
      <c r="J12" s="11">
        <v>7</v>
      </c>
      <c r="K12" s="11">
        <v>4</v>
      </c>
      <c r="L12" s="11">
        <v>0.25</v>
      </c>
      <c r="M12" s="80">
        <f>200*(J12+1-K12)*L12/J12</f>
        <v>28.571428571428573</v>
      </c>
      <c r="N12" s="2">
        <f t="shared" si="2"/>
        <v>29</v>
      </c>
      <c r="O12" s="10">
        <v>6</v>
      </c>
      <c r="P12" s="10" t="s">
        <v>42</v>
      </c>
      <c r="Q12" s="10">
        <v>0.25</v>
      </c>
      <c r="R12" s="11">
        <v>0</v>
      </c>
      <c r="S12" s="2">
        <f t="shared" si="3"/>
        <v>0</v>
      </c>
      <c r="T12" s="11">
        <v>6</v>
      </c>
      <c r="U12" s="11">
        <v>4</v>
      </c>
      <c r="V12" s="11">
        <v>0.25</v>
      </c>
      <c r="W12" s="11">
        <f>200*(T12+1-U12)*V12/T12</f>
        <v>25</v>
      </c>
      <c r="X12" s="2">
        <f t="shared" si="4"/>
        <v>25</v>
      </c>
      <c r="Y12" s="11">
        <v>6</v>
      </c>
      <c r="Z12" s="11" t="s">
        <v>42</v>
      </c>
      <c r="AA12" s="11">
        <v>0.25</v>
      </c>
      <c r="AB12" s="11">
        <v>0</v>
      </c>
      <c r="AC12" s="2">
        <f t="shared" si="5"/>
        <v>0</v>
      </c>
      <c r="AD12" s="35">
        <v>11</v>
      </c>
      <c r="AE12" s="35">
        <v>2</v>
      </c>
      <c r="AF12" s="35">
        <v>1</v>
      </c>
      <c r="AG12" s="11">
        <f>200*(AD12+1-AE12)*AF12/AD12</f>
        <v>181.81818181818181</v>
      </c>
      <c r="AH12" s="2">
        <f>ROUNDUP(AG12,0)</f>
        <v>182</v>
      </c>
      <c r="AI12" s="35">
        <v>8</v>
      </c>
      <c r="AJ12" s="35" t="s">
        <v>42</v>
      </c>
      <c r="AK12" s="35">
        <v>1</v>
      </c>
      <c r="AL12" s="11">
        <v>0</v>
      </c>
      <c r="AM12" s="2">
        <f t="shared" si="8"/>
        <v>0</v>
      </c>
      <c r="AN12" s="35">
        <v>6</v>
      </c>
      <c r="AO12" s="35" t="s">
        <v>42</v>
      </c>
      <c r="AP12" s="35">
        <v>1</v>
      </c>
      <c r="AQ12" s="11">
        <v>0</v>
      </c>
      <c r="AR12" s="2">
        <f t="shared" si="10"/>
        <v>0</v>
      </c>
      <c r="AS12" s="35">
        <v>6</v>
      </c>
      <c r="AT12" s="193" t="s">
        <v>42</v>
      </c>
      <c r="AU12" s="35">
        <v>1</v>
      </c>
      <c r="AV12" s="11">
        <v>0</v>
      </c>
      <c r="AW12" s="2">
        <f t="shared" si="11"/>
        <v>0</v>
      </c>
      <c r="AX12" s="35">
        <f>LARGE(CHOOSE({1,2,3,4,5,6,7,8}, N12,S12,X12,AC12,AH12,AM12,AR12,AW12),1)+LARGE(CHOOSE({1,2,3,4,5,6,7,8}, N12,S12,X12,AC12,AH12,AM12,AR12,AW12),2)+I12</f>
        <v>211</v>
      </c>
    </row>
    <row r="13" spans="1:50" ht="29.25" customHeight="1">
      <c r="A13" s="10">
        <v>10</v>
      </c>
      <c r="B13" s="55" t="s">
        <v>125</v>
      </c>
      <c r="C13" s="35" t="s">
        <v>12</v>
      </c>
      <c r="D13" s="163" t="s">
        <v>85</v>
      </c>
      <c r="E13" s="10">
        <v>8</v>
      </c>
      <c r="F13" s="10">
        <v>7</v>
      </c>
      <c r="G13" s="10">
        <v>1</v>
      </c>
      <c r="H13" s="11">
        <f>200*(E13+1-F13)*G13/E13</f>
        <v>50</v>
      </c>
      <c r="I13" s="2">
        <f t="shared" si="1"/>
        <v>50</v>
      </c>
      <c r="J13" s="11">
        <v>7</v>
      </c>
      <c r="K13" s="11" t="s">
        <v>42</v>
      </c>
      <c r="L13" s="11">
        <v>0.25</v>
      </c>
      <c r="M13" s="81">
        <v>0</v>
      </c>
      <c r="N13" s="2">
        <f t="shared" si="2"/>
        <v>0</v>
      </c>
      <c r="O13" s="10">
        <v>6</v>
      </c>
      <c r="P13" s="51" t="s">
        <v>42</v>
      </c>
      <c r="Q13" s="10">
        <v>0.25</v>
      </c>
      <c r="R13" s="11">
        <v>0</v>
      </c>
      <c r="S13" s="2">
        <f t="shared" si="3"/>
        <v>0</v>
      </c>
      <c r="T13" s="11">
        <v>6</v>
      </c>
      <c r="U13" s="11">
        <v>6</v>
      </c>
      <c r="V13" s="11">
        <v>0.25</v>
      </c>
      <c r="W13" s="11">
        <f>200*(T13+1-U13)*V13/T13</f>
        <v>8.3333333333333339</v>
      </c>
      <c r="X13" s="2">
        <f t="shared" si="4"/>
        <v>9</v>
      </c>
      <c r="Y13" s="11">
        <v>6</v>
      </c>
      <c r="Z13" s="11">
        <v>5</v>
      </c>
      <c r="AA13" s="11">
        <v>0.25</v>
      </c>
      <c r="AB13" s="11">
        <f>200*(Y13+1-Z13)*AA13/Y13</f>
        <v>16.666666666666668</v>
      </c>
      <c r="AC13" s="2">
        <f t="shared" si="5"/>
        <v>17</v>
      </c>
      <c r="AD13" s="35">
        <v>11</v>
      </c>
      <c r="AE13" s="35">
        <v>9</v>
      </c>
      <c r="AF13" s="35">
        <v>1</v>
      </c>
      <c r="AG13" s="11">
        <f>200*(AD13+1-AE13)*AF13/AD13</f>
        <v>54.545454545454547</v>
      </c>
      <c r="AH13" s="2">
        <f>ROUNDUP(AG13,0)</f>
        <v>55</v>
      </c>
      <c r="AI13" s="35">
        <v>8</v>
      </c>
      <c r="AJ13" s="35">
        <v>7</v>
      </c>
      <c r="AK13" s="35">
        <v>1</v>
      </c>
      <c r="AL13" s="11">
        <f>200*(AI13+1-AJ13)*AK13/AI13</f>
        <v>50</v>
      </c>
      <c r="AM13" s="2">
        <f t="shared" si="8"/>
        <v>50</v>
      </c>
      <c r="AN13" s="35">
        <v>6</v>
      </c>
      <c r="AO13" s="35">
        <v>4</v>
      </c>
      <c r="AP13" s="35">
        <v>1</v>
      </c>
      <c r="AQ13" s="11">
        <f>200*(AN13+1-AO13)*AP13/AN13</f>
        <v>100</v>
      </c>
      <c r="AR13" s="2">
        <f t="shared" si="10"/>
        <v>100</v>
      </c>
      <c r="AS13" s="35">
        <v>6</v>
      </c>
      <c r="AT13" s="23">
        <v>6</v>
      </c>
      <c r="AU13" s="35">
        <v>1</v>
      </c>
      <c r="AV13" s="11">
        <f>200*(AS13+1-AT13)*AU13/AS13</f>
        <v>33.333333333333336</v>
      </c>
      <c r="AW13" s="2">
        <f t="shared" si="11"/>
        <v>34</v>
      </c>
      <c r="AX13" s="35">
        <f>LARGE(CHOOSE({1,2,3,4,5,6,7,8}, N13,S13,X13,AC13,AH13,AM13,AR13,AW13),1)+LARGE(CHOOSE({1,2,3,4,5,6,7,8}, N13,S13,X13,AC13,AH13,AM13,AR13,AW13),2)+I13</f>
        <v>205</v>
      </c>
    </row>
    <row r="14" spans="1:50" ht="29.25" customHeight="1">
      <c r="A14" s="10">
        <v>11</v>
      </c>
      <c r="B14" s="9" t="s">
        <v>133</v>
      </c>
      <c r="C14" s="35" t="s">
        <v>8</v>
      </c>
      <c r="D14" s="77" t="s">
        <v>74</v>
      </c>
      <c r="E14" s="10">
        <v>8</v>
      </c>
      <c r="F14" s="10" t="s">
        <v>42</v>
      </c>
      <c r="G14" s="10">
        <v>1</v>
      </c>
      <c r="H14" s="11">
        <v>0</v>
      </c>
      <c r="I14" s="2">
        <f t="shared" si="1"/>
        <v>0</v>
      </c>
      <c r="J14" s="11">
        <v>7</v>
      </c>
      <c r="K14" s="11">
        <v>1</v>
      </c>
      <c r="L14" s="11">
        <v>0.25</v>
      </c>
      <c r="M14" s="80">
        <f>200*(J14+1-K14)*L14/J14</f>
        <v>50</v>
      </c>
      <c r="N14" s="2">
        <f t="shared" si="2"/>
        <v>50</v>
      </c>
      <c r="O14" s="10">
        <v>6</v>
      </c>
      <c r="P14" s="10">
        <v>1</v>
      </c>
      <c r="Q14" s="10">
        <v>0.25</v>
      </c>
      <c r="R14" s="11">
        <f>200*(O14+1-P14)*Q14/O14</f>
        <v>50</v>
      </c>
      <c r="S14" s="2">
        <f t="shared" si="3"/>
        <v>50</v>
      </c>
      <c r="T14" s="11">
        <v>6</v>
      </c>
      <c r="U14" s="11">
        <v>2</v>
      </c>
      <c r="V14" s="11">
        <v>0.25</v>
      </c>
      <c r="W14" s="11">
        <f>200*(T14+1-U14)*V14/T14</f>
        <v>41.666666666666664</v>
      </c>
      <c r="X14" s="2">
        <f t="shared" si="4"/>
        <v>42</v>
      </c>
      <c r="Y14" s="11">
        <v>6</v>
      </c>
      <c r="Z14" s="11">
        <v>1</v>
      </c>
      <c r="AA14" s="11">
        <v>0.25</v>
      </c>
      <c r="AB14" s="11">
        <f>200*(Y14+1-Z14)*AA14/Y14</f>
        <v>50</v>
      </c>
      <c r="AC14" s="2">
        <f t="shared" si="5"/>
        <v>50</v>
      </c>
      <c r="AD14" s="35">
        <v>11</v>
      </c>
      <c r="AE14" s="35" t="s">
        <v>42</v>
      </c>
      <c r="AF14" s="35">
        <v>1</v>
      </c>
      <c r="AG14" s="11">
        <v>0</v>
      </c>
      <c r="AH14" s="2">
        <f>ROUNDUP(AG14,0)</f>
        <v>0</v>
      </c>
      <c r="AI14" s="35">
        <v>8</v>
      </c>
      <c r="AJ14" s="35" t="s">
        <v>42</v>
      </c>
      <c r="AK14" s="35">
        <v>1</v>
      </c>
      <c r="AL14" s="11">
        <v>0</v>
      </c>
      <c r="AM14" s="2">
        <f t="shared" si="8"/>
        <v>0</v>
      </c>
      <c r="AN14" s="35">
        <v>6</v>
      </c>
      <c r="AO14" s="35" t="s">
        <v>42</v>
      </c>
      <c r="AP14" s="35">
        <v>1</v>
      </c>
      <c r="AQ14" s="11">
        <v>0</v>
      </c>
      <c r="AR14" s="2">
        <f t="shared" si="10"/>
        <v>0</v>
      </c>
      <c r="AS14" s="35">
        <v>6</v>
      </c>
      <c r="AT14" s="23" t="s">
        <v>42</v>
      </c>
      <c r="AU14" s="35">
        <v>1</v>
      </c>
      <c r="AV14" s="11">
        <v>0</v>
      </c>
      <c r="AW14" s="2">
        <f t="shared" si="11"/>
        <v>0</v>
      </c>
      <c r="AX14" s="35">
        <f>LARGE(CHOOSE({1,2,3,4,5,6,7,8}, N14,S14,X14,AC14,AH14,AM14,AR14,AW14),1)+LARGE(CHOOSE({1,2,3,4,5,6,7,8}, N14,S14,X14,AC14,AH14,AM14,AR14,AW14),2)+I14</f>
        <v>100</v>
      </c>
    </row>
    <row r="15" spans="1:50" ht="30" customHeight="1">
      <c r="A15" s="10">
        <v>12</v>
      </c>
      <c r="B15" s="160" t="s">
        <v>181</v>
      </c>
      <c r="C15" s="162" t="s">
        <v>182</v>
      </c>
      <c r="D15" s="164" t="s">
        <v>74</v>
      </c>
      <c r="E15" s="10">
        <v>8</v>
      </c>
      <c r="F15" s="10" t="s">
        <v>42</v>
      </c>
      <c r="G15" s="10">
        <v>1</v>
      </c>
      <c r="H15" s="11">
        <v>0</v>
      </c>
      <c r="I15" s="2">
        <f t="shared" si="1"/>
        <v>0</v>
      </c>
      <c r="J15" s="11">
        <v>7</v>
      </c>
      <c r="K15" s="11" t="s">
        <v>42</v>
      </c>
      <c r="L15" s="11">
        <v>0.25</v>
      </c>
      <c r="M15" s="81">
        <v>0</v>
      </c>
      <c r="N15" s="2">
        <f t="shared" si="2"/>
        <v>0</v>
      </c>
      <c r="O15" s="10">
        <v>6</v>
      </c>
      <c r="P15" s="51" t="s">
        <v>42</v>
      </c>
      <c r="Q15" s="10">
        <v>0.25</v>
      </c>
      <c r="R15" s="11">
        <v>0</v>
      </c>
      <c r="S15" s="2">
        <f t="shared" si="3"/>
        <v>0</v>
      </c>
      <c r="T15" s="11">
        <v>6</v>
      </c>
      <c r="U15" s="11" t="s">
        <v>42</v>
      </c>
      <c r="V15" s="11">
        <v>0.25</v>
      </c>
      <c r="W15" s="11">
        <v>0</v>
      </c>
      <c r="X15" s="2">
        <f t="shared" si="4"/>
        <v>0</v>
      </c>
      <c r="Y15" s="11">
        <v>6</v>
      </c>
      <c r="Z15" s="11" t="s">
        <v>42</v>
      </c>
      <c r="AA15" s="11">
        <v>0.25</v>
      </c>
      <c r="AB15" s="11">
        <v>0</v>
      </c>
      <c r="AC15" s="2">
        <f t="shared" si="5"/>
        <v>0</v>
      </c>
      <c r="AD15" s="35">
        <v>11</v>
      </c>
      <c r="AE15" s="23">
        <v>11</v>
      </c>
      <c r="AF15" s="35">
        <v>1</v>
      </c>
      <c r="AG15" s="38" t="s">
        <v>301</v>
      </c>
      <c r="AH15" s="2">
        <v>0</v>
      </c>
      <c r="AI15" s="35">
        <v>8</v>
      </c>
      <c r="AJ15" s="161">
        <v>8</v>
      </c>
      <c r="AK15" s="35">
        <v>1</v>
      </c>
      <c r="AL15" s="11">
        <f>200*(AI15+1-AJ15)*AK15/AI15</f>
        <v>25</v>
      </c>
      <c r="AM15" s="2">
        <f t="shared" si="8"/>
        <v>25</v>
      </c>
      <c r="AN15" s="35">
        <v>6</v>
      </c>
      <c r="AO15" s="35" t="s">
        <v>42</v>
      </c>
      <c r="AP15" s="35">
        <v>1</v>
      </c>
      <c r="AQ15" s="11">
        <v>0</v>
      </c>
      <c r="AR15" s="2">
        <f t="shared" si="10"/>
        <v>0</v>
      </c>
      <c r="AS15" s="35">
        <v>6</v>
      </c>
      <c r="AT15" s="23" t="s">
        <v>42</v>
      </c>
      <c r="AU15" s="35">
        <v>1</v>
      </c>
      <c r="AV15" s="11">
        <v>0</v>
      </c>
      <c r="AW15" s="2">
        <f t="shared" si="11"/>
        <v>0</v>
      </c>
      <c r="AX15" s="35">
        <f>LARGE(CHOOSE({1,2,3,4,5,6,7,8}, N15,S15,X15,AC15,AH15,AM15,AR15,AW15),1)+LARGE(CHOOSE({1,2,3,4,5,6,7,8}, N15,S15,X15,AC15,AH15,AM15,AR15,AW15),2)+I15</f>
        <v>25</v>
      </c>
    </row>
    <row r="1048573" spans="13:14">
      <c r="M1048573" s="11" t="e">
        <f>200*(J1048573+1-K1048573)*L1048573/J1048573</f>
        <v>#DIV/0!</v>
      </c>
      <c r="N1048573" s="54" t="e">
        <f t="shared" ref="N1048573" si="12">ROUNDUP(M1048573,0)</f>
        <v>#DIV/0!</v>
      </c>
    </row>
  </sheetData>
  <autoFilter ref="A3:AX15">
    <sortState ref="A5:AX15">
      <sortCondition descending="1" ref="AX3:AX15"/>
    </sortState>
  </autoFilter>
  <sortState ref="A5:A12">
    <sortCondition ref="A4"/>
  </sortState>
  <mergeCells count="15">
    <mergeCell ref="AX2:AX3"/>
    <mergeCell ref="D2:D3"/>
    <mergeCell ref="C2:C3"/>
    <mergeCell ref="B2:B3"/>
    <mergeCell ref="J2:N2"/>
    <mergeCell ref="AS2:AW2"/>
    <mergeCell ref="Y2:AC2"/>
    <mergeCell ref="AD2:AH2"/>
    <mergeCell ref="AI2:AM2"/>
    <mergeCell ref="AN2:AR2"/>
    <mergeCell ref="A1:X1"/>
    <mergeCell ref="E2:I2"/>
    <mergeCell ref="O2:S2"/>
    <mergeCell ref="A2:A3"/>
    <mergeCell ref="T2:X2"/>
  </mergeCells>
  <pageMargins left="0.7" right="0.7" top="0.75" bottom="0.75" header="0.3" footer="0.3"/>
  <pageSetup paperSize="9" scale="65"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6"/>
  <sheetViews>
    <sheetView view="pageBreakPreview" zoomScale="70" zoomScaleNormal="100" zoomScaleSheetLayoutView="70" workbookViewId="0">
      <selection activeCell="AD15" sqref="AD15"/>
    </sheetView>
  </sheetViews>
  <sheetFormatPr defaultRowHeight="15"/>
  <cols>
    <col min="1" max="1" width="6.28515625" style="15" customWidth="1"/>
    <col min="2" max="2" width="29.42578125" style="62" customWidth="1"/>
    <col min="3" max="3" width="13.85546875" style="15" customWidth="1"/>
    <col min="4" max="9" width="9.85546875" style="15" customWidth="1"/>
    <col min="10" max="10" width="8" style="24" customWidth="1"/>
    <col min="11" max="11" width="6.5703125" style="24" customWidth="1"/>
    <col min="12" max="12" width="7.7109375" style="24" customWidth="1"/>
    <col min="13" max="13" width="8.5703125" style="24" customWidth="1"/>
    <col min="14" max="14" width="11.42578125" style="24" customWidth="1"/>
    <col min="15" max="15" width="8" style="24" customWidth="1"/>
    <col min="16" max="16" width="8.7109375" style="24" customWidth="1"/>
    <col min="17" max="17" width="6.28515625" style="24" customWidth="1"/>
    <col min="18" max="18" width="7.140625" style="24" customWidth="1"/>
    <col min="19" max="19" width="7.5703125" style="24" customWidth="1"/>
    <col min="20" max="20" width="6.140625" style="24" customWidth="1"/>
    <col min="21" max="21" width="7" style="24" customWidth="1"/>
    <col min="22" max="22" width="8" style="24" customWidth="1"/>
    <col min="23" max="23" width="6.5703125" style="24" customWidth="1"/>
    <col min="24" max="24" width="7.5703125" style="24" customWidth="1"/>
    <col min="25" max="25" width="6.5703125" style="24" customWidth="1"/>
    <col min="26" max="26" width="5.85546875" style="24" customWidth="1"/>
    <col min="27" max="27" width="7.140625" style="24" customWidth="1"/>
    <col min="28" max="28" width="6.7109375" style="24" customWidth="1"/>
    <col min="29" max="29" width="8" style="24" customWidth="1"/>
    <col min="30" max="30" width="7.140625" style="24" customWidth="1"/>
    <col min="31" max="31" width="5.7109375" style="24" customWidth="1"/>
    <col min="32" max="32" width="5.85546875" style="24" customWidth="1"/>
    <col min="33" max="33" width="9.7109375" style="24" customWidth="1"/>
    <col min="34" max="34" width="8.85546875" style="24" customWidth="1"/>
    <col min="35" max="16384" width="9.140625" style="15"/>
  </cols>
  <sheetData>
    <row r="1" spans="1:35" ht="21">
      <c r="A1" s="269" t="s">
        <v>112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</row>
    <row r="2" spans="1:35" ht="143.25" customHeight="1">
      <c r="A2" s="215" t="s">
        <v>1</v>
      </c>
      <c r="B2" s="272" t="s">
        <v>2</v>
      </c>
      <c r="C2" s="215" t="s">
        <v>22</v>
      </c>
      <c r="D2" s="270" t="s">
        <v>87</v>
      </c>
      <c r="E2" s="205" t="s">
        <v>352</v>
      </c>
      <c r="F2" s="205"/>
      <c r="G2" s="205"/>
      <c r="H2" s="205"/>
      <c r="I2" s="205"/>
      <c r="J2" s="205" t="s">
        <v>317</v>
      </c>
      <c r="K2" s="205"/>
      <c r="L2" s="205"/>
      <c r="M2" s="205"/>
      <c r="N2" s="205"/>
      <c r="O2" s="205" t="s">
        <v>308</v>
      </c>
      <c r="P2" s="205"/>
      <c r="Q2" s="205"/>
      <c r="R2" s="205"/>
      <c r="S2" s="205"/>
      <c r="T2" s="205" t="s">
        <v>305</v>
      </c>
      <c r="U2" s="205"/>
      <c r="V2" s="205"/>
      <c r="W2" s="205"/>
      <c r="X2" s="205"/>
      <c r="Y2" s="205" t="s">
        <v>306</v>
      </c>
      <c r="Z2" s="205"/>
      <c r="AA2" s="205"/>
      <c r="AB2" s="205"/>
      <c r="AC2" s="205"/>
      <c r="AD2" s="205" t="s">
        <v>326</v>
      </c>
      <c r="AE2" s="205"/>
      <c r="AF2" s="205"/>
      <c r="AG2" s="205"/>
      <c r="AH2" s="205"/>
      <c r="AI2" s="267" t="s">
        <v>252</v>
      </c>
    </row>
    <row r="3" spans="1:35" ht="141.75" customHeight="1">
      <c r="A3" s="216"/>
      <c r="B3" s="273"/>
      <c r="C3" s="216"/>
      <c r="D3" s="271"/>
      <c r="E3" s="42" t="s">
        <v>121</v>
      </c>
      <c r="F3" s="42" t="s">
        <v>122</v>
      </c>
      <c r="G3" s="42" t="s">
        <v>123</v>
      </c>
      <c r="H3" s="43" t="s">
        <v>103</v>
      </c>
      <c r="I3" s="57" t="s">
        <v>128</v>
      </c>
      <c r="J3" s="42" t="s">
        <v>121</v>
      </c>
      <c r="K3" s="42" t="s">
        <v>122</v>
      </c>
      <c r="L3" s="42" t="s">
        <v>123</v>
      </c>
      <c r="M3" s="43" t="s">
        <v>103</v>
      </c>
      <c r="N3" s="57" t="s">
        <v>128</v>
      </c>
      <c r="O3" s="42" t="s">
        <v>121</v>
      </c>
      <c r="P3" s="42" t="s">
        <v>122</v>
      </c>
      <c r="Q3" s="42" t="s">
        <v>123</v>
      </c>
      <c r="R3" s="43" t="s">
        <v>103</v>
      </c>
      <c r="S3" s="57" t="s">
        <v>128</v>
      </c>
      <c r="T3" s="42" t="s">
        <v>121</v>
      </c>
      <c r="U3" s="42" t="s">
        <v>122</v>
      </c>
      <c r="V3" s="42" t="s">
        <v>123</v>
      </c>
      <c r="W3" s="43" t="s">
        <v>103</v>
      </c>
      <c r="X3" s="57" t="s">
        <v>128</v>
      </c>
      <c r="Y3" s="42" t="s">
        <v>121</v>
      </c>
      <c r="Z3" s="42" t="s">
        <v>122</v>
      </c>
      <c r="AA3" s="42" t="s">
        <v>123</v>
      </c>
      <c r="AB3" s="43" t="s">
        <v>103</v>
      </c>
      <c r="AC3" s="57" t="s">
        <v>128</v>
      </c>
      <c r="AD3" s="42" t="s">
        <v>121</v>
      </c>
      <c r="AE3" s="42" t="s">
        <v>122</v>
      </c>
      <c r="AF3" s="42" t="s">
        <v>123</v>
      </c>
      <c r="AG3" s="43" t="s">
        <v>103</v>
      </c>
      <c r="AH3" s="57" t="s">
        <v>128</v>
      </c>
      <c r="AI3" s="268"/>
    </row>
    <row r="4" spans="1:35" ht="54.75" customHeight="1">
      <c r="A4" s="10">
        <v>1</v>
      </c>
      <c r="B4" s="187" t="s">
        <v>351</v>
      </c>
      <c r="C4" s="74" t="s">
        <v>348</v>
      </c>
      <c r="D4" s="74" t="s">
        <v>74</v>
      </c>
      <c r="E4" s="74">
        <v>2</v>
      </c>
      <c r="F4" s="74">
        <v>1</v>
      </c>
      <c r="G4" s="74">
        <v>1</v>
      </c>
      <c r="H4" s="11">
        <f>200*(E4+1-F4)*G4/E4</f>
        <v>200</v>
      </c>
      <c r="I4" s="54">
        <f>ROUNDUP(H4,0)</f>
        <v>200</v>
      </c>
      <c r="J4" s="11">
        <v>3</v>
      </c>
      <c r="K4" s="108">
        <v>1</v>
      </c>
      <c r="L4" s="11">
        <v>0.5</v>
      </c>
      <c r="M4" s="11">
        <f>200*(J4+1-K4)*L4/J4</f>
        <v>100</v>
      </c>
      <c r="N4" s="54">
        <f>ROUNDUP(M4,0)</f>
        <v>100</v>
      </c>
      <c r="O4" s="11">
        <v>5</v>
      </c>
      <c r="P4" s="11">
        <v>1</v>
      </c>
      <c r="Q4" s="11">
        <v>0.25</v>
      </c>
      <c r="R4" s="11">
        <f>200*(O4+1-P4)*Q4/O4</f>
        <v>50</v>
      </c>
      <c r="S4" s="54">
        <f>ROUNDUP(R4,0)</f>
        <v>50</v>
      </c>
      <c r="T4" s="10">
        <v>5</v>
      </c>
      <c r="U4" s="11">
        <v>1</v>
      </c>
      <c r="V4" s="10">
        <v>0.25</v>
      </c>
      <c r="W4" s="11">
        <f>200*(T4+1-U4)*V4/T4</f>
        <v>50</v>
      </c>
      <c r="X4" s="54">
        <f>ROUNDUP(W4,0)</f>
        <v>50</v>
      </c>
      <c r="Y4" s="23">
        <v>4</v>
      </c>
      <c r="Z4" s="23">
        <v>1</v>
      </c>
      <c r="AA4" s="23">
        <v>1</v>
      </c>
      <c r="AB4" s="11">
        <f>200*(Y4+1-Z4)*AA4/Y4</f>
        <v>200</v>
      </c>
      <c r="AC4" s="54">
        <f>ROUNDUP(AB4,0)</f>
        <v>200</v>
      </c>
      <c r="AD4" s="23">
        <v>3</v>
      </c>
      <c r="AE4" s="23">
        <v>1</v>
      </c>
      <c r="AF4" s="23">
        <v>1</v>
      </c>
      <c r="AG4" s="11">
        <f>200*(AD4+1-AE4)*AF4/AD4</f>
        <v>200</v>
      </c>
      <c r="AH4" s="54">
        <f>ROUNDUP(AG4,0)</f>
        <v>200</v>
      </c>
      <c r="AI4" s="35">
        <f>LARGE(CHOOSE({1,2,3,4,5},N4,S4,X4,AC4,AH4),1)+LARGE(CHOOSE({1,2,3,4,5},N4,S4,X4,AC4,AH4),2)+I4</f>
        <v>600</v>
      </c>
    </row>
    <row r="5" spans="1:35" ht="54.75" customHeight="1">
      <c r="A5" s="10">
        <v>2</v>
      </c>
      <c r="B5" s="64" t="s">
        <v>129</v>
      </c>
      <c r="C5" s="188" t="s">
        <v>349</v>
      </c>
      <c r="D5" s="188" t="s">
        <v>130</v>
      </c>
      <c r="E5" s="189">
        <v>2</v>
      </c>
      <c r="F5" s="189">
        <v>2</v>
      </c>
      <c r="G5" s="189">
        <v>1</v>
      </c>
      <c r="H5" s="11">
        <f t="shared" ref="H5" si="0">200*(E5+1-F5)*G5/E5</f>
        <v>100</v>
      </c>
      <c r="I5" s="54">
        <f t="shared" ref="I5:I6" si="1">ROUNDUP(H5,0)</f>
        <v>100</v>
      </c>
      <c r="J5" s="109">
        <v>3</v>
      </c>
      <c r="K5" s="23">
        <v>1</v>
      </c>
      <c r="L5" s="110">
        <v>0.5</v>
      </c>
      <c r="M5" s="11">
        <f>200*(J5+1-K5)*L5/J5</f>
        <v>100</v>
      </c>
      <c r="N5" s="54">
        <f>ROUNDUP(M5,0)</f>
        <v>100</v>
      </c>
      <c r="O5" s="11">
        <v>5</v>
      </c>
      <c r="P5" s="11">
        <v>4</v>
      </c>
      <c r="Q5" s="11">
        <v>0.25</v>
      </c>
      <c r="R5" s="11">
        <f>200*(O5+1-P5)*Q5/O5</f>
        <v>20</v>
      </c>
      <c r="S5" s="54">
        <f>ROUNDUP(R5,0)</f>
        <v>20</v>
      </c>
      <c r="T5" s="10">
        <v>5</v>
      </c>
      <c r="U5" s="23">
        <v>3</v>
      </c>
      <c r="V5" s="10">
        <v>0.25</v>
      </c>
      <c r="W5" s="11">
        <f>200*(T5+1-U5)*V5/T5</f>
        <v>30</v>
      </c>
      <c r="X5" s="54">
        <f>ROUNDUP(W5,0)</f>
        <v>30</v>
      </c>
      <c r="Y5" s="23">
        <v>4</v>
      </c>
      <c r="Z5" s="23">
        <v>2</v>
      </c>
      <c r="AA5" s="23">
        <v>1</v>
      </c>
      <c r="AB5" s="11">
        <f>200*(Y5+1-Z5)*AA5/Y5</f>
        <v>150</v>
      </c>
      <c r="AC5" s="54">
        <f>ROUNDUP(AB5,0)</f>
        <v>150</v>
      </c>
      <c r="AD5" s="23">
        <v>3</v>
      </c>
      <c r="AE5" s="23">
        <v>2</v>
      </c>
      <c r="AF5" s="23">
        <v>1</v>
      </c>
      <c r="AG5" s="11">
        <f>200*(AD5+1-AE5)*AF5/AD5</f>
        <v>133.33333333333334</v>
      </c>
      <c r="AH5" s="54">
        <f>ROUNDUP(AG5,0)</f>
        <v>134</v>
      </c>
      <c r="AI5" s="35">
        <f>LARGE(CHOOSE({1,2,3,4,5},N5,S5,X5,AC5,AH5),1)+LARGE(CHOOSE({1,2,3,4,5},N5,S5,X5,AC5,AH5),2)+I5</f>
        <v>384</v>
      </c>
    </row>
    <row r="6" spans="1:35" ht="54.75" customHeight="1">
      <c r="A6" s="10">
        <v>3</v>
      </c>
      <c r="B6" s="64" t="s">
        <v>232</v>
      </c>
      <c r="C6" s="188" t="s">
        <v>350</v>
      </c>
      <c r="D6" s="188" t="s">
        <v>130</v>
      </c>
      <c r="E6" s="189">
        <v>2</v>
      </c>
      <c r="F6" s="189" t="s">
        <v>42</v>
      </c>
      <c r="G6" s="189">
        <v>1</v>
      </c>
      <c r="H6" s="11">
        <v>0</v>
      </c>
      <c r="I6" s="54">
        <f t="shared" si="1"/>
        <v>0</v>
      </c>
      <c r="J6" s="112">
        <v>3</v>
      </c>
      <c r="K6" s="23">
        <v>2</v>
      </c>
      <c r="L6" s="113">
        <v>0.5</v>
      </c>
      <c r="M6" s="11">
        <f>200*(J6+1-K6)*L6/J6</f>
        <v>66.666666666666671</v>
      </c>
      <c r="N6" s="54">
        <f>ROUNDUP(M6,0)</f>
        <v>67</v>
      </c>
      <c r="O6" s="23">
        <v>5</v>
      </c>
      <c r="P6" s="85" t="s">
        <v>124</v>
      </c>
      <c r="Q6" s="11">
        <v>0.25</v>
      </c>
      <c r="R6" s="11">
        <v>12.5</v>
      </c>
      <c r="S6" s="54">
        <f>ROUNDUP(R6,0)</f>
        <v>13</v>
      </c>
      <c r="T6" s="23">
        <v>5</v>
      </c>
      <c r="U6" s="85" t="s">
        <v>124</v>
      </c>
      <c r="V6" s="11">
        <v>0.25</v>
      </c>
      <c r="W6" s="11">
        <v>12.5</v>
      </c>
      <c r="X6" s="54">
        <f>ROUNDUP(W6,0)</f>
        <v>13</v>
      </c>
      <c r="Y6" s="23">
        <v>4</v>
      </c>
      <c r="Z6" s="23">
        <v>3</v>
      </c>
      <c r="AA6" s="23">
        <v>1</v>
      </c>
      <c r="AB6" s="11">
        <f>200*(Y6+1-Z6)*AA6/Y6</f>
        <v>100</v>
      </c>
      <c r="AC6" s="54">
        <f>ROUNDUP(AB6,0)</f>
        <v>100</v>
      </c>
      <c r="AD6" s="23">
        <v>3</v>
      </c>
      <c r="AE6" s="23">
        <v>3</v>
      </c>
      <c r="AF6" s="23">
        <v>1</v>
      </c>
      <c r="AG6" s="11">
        <f>200*(AD6+1-AE6)*AF6/AD6</f>
        <v>66.666666666666671</v>
      </c>
      <c r="AH6" s="54">
        <f>ROUNDUP(AG6,0)</f>
        <v>67</v>
      </c>
      <c r="AI6" s="35">
        <f>LARGE(CHOOSE({1,2,3,4,5},N6,S6,X6,AC6,AH6),1)+LARGE(CHOOSE({1,2,3,4,5},N6,S6,X6,AC6,AH6),2)+I6</f>
        <v>167</v>
      </c>
    </row>
  </sheetData>
  <autoFilter ref="A3:AI6">
    <sortState ref="A5:AI7">
      <sortCondition descending="1" ref="AI3:AI6"/>
    </sortState>
  </autoFilter>
  <sortState ref="A4:AT9">
    <sortCondition descending="1" ref="AI4:AI9"/>
  </sortState>
  <mergeCells count="12">
    <mergeCell ref="AI2:AI3"/>
    <mergeCell ref="A1:AH1"/>
    <mergeCell ref="J2:N2"/>
    <mergeCell ref="AD2:AH2"/>
    <mergeCell ref="D2:D3"/>
    <mergeCell ref="C2:C3"/>
    <mergeCell ref="B2:B3"/>
    <mergeCell ref="A2:A3"/>
    <mergeCell ref="O2:S2"/>
    <mergeCell ref="T2:X2"/>
    <mergeCell ref="Y2:AC2"/>
    <mergeCell ref="E2:I2"/>
  </mergeCells>
  <pageMargins left="0.7" right="0.7" top="0.75" bottom="0.75" header="0.3" footer="0.3"/>
  <pageSetup paperSize="9" scale="5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49er</vt:lpstr>
      <vt:lpstr>ILCA 7</vt:lpstr>
      <vt:lpstr>ILCA 6</vt:lpstr>
      <vt:lpstr>49er Fx</vt:lpstr>
      <vt:lpstr>RS.X (MEN)</vt:lpstr>
      <vt:lpstr>RS.X women</vt:lpstr>
      <vt:lpstr>470 (MIXED)</vt:lpstr>
      <vt:lpstr>IQ FOIL WOMEN</vt:lpstr>
      <vt:lpstr>Formula Kite</vt:lpstr>
      <vt:lpstr>IQ FOIL MEN</vt:lpstr>
      <vt:lpstr>NACRA 17</vt:lpstr>
      <vt:lpstr>'470 (MIXED)'!Print_Area</vt:lpstr>
      <vt:lpstr>'49er'!Print_Area</vt:lpstr>
      <vt:lpstr>'49er Fx'!Print_Area</vt:lpstr>
      <vt:lpstr>'Formula Kite'!Print_Area</vt:lpstr>
      <vt:lpstr>'ILCA 6'!Print_Area</vt:lpstr>
      <vt:lpstr>'ILCA 7'!Print_Area</vt:lpstr>
      <vt:lpstr>'IQ FOIL MEN'!Print_Area</vt:lpstr>
      <vt:lpstr>'IQ FOIL WOMEN'!Print_Area</vt:lpstr>
      <vt:lpstr>'NACRA 17'!Print_Area</vt:lpstr>
      <vt:lpstr>'RS.X (MEN)'!Print_Area</vt:lpstr>
      <vt:lpstr>'RS.X women'!Print_Area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2024-07-03T04:03:27Z</dcterms:modified>
</cp:coreProperties>
</file>