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015" activeTab="6"/>
  </bookViews>
  <sheets>
    <sheet name="OPTIMIST" sheetId="16" r:id="rId1"/>
    <sheet name="ILCA4(BOYS)" sheetId="21" r:id="rId2"/>
    <sheet name="ILCA4(GIRLS)" sheetId="22" r:id="rId3"/>
    <sheet name="ILCA 6 (Open)" sheetId="33" r:id="rId4"/>
    <sheet name="29ER" sheetId="34" r:id="rId5"/>
    <sheet name="420 (BOYS)" sheetId="35" r:id="rId6"/>
    <sheet name="420 MIX" sheetId="36" r:id="rId7"/>
  </sheets>
  <definedNames>
    <definedName name="_xlnm._FilterDatabase" localSheetId="4" hidden="1">'29ER'!$A$3:$Y$7</definedName>
    <definedName name="_xlnm._FilterDatabase" localSheetId="6" hidden="1">'420 MIX'!$A$3:$AD$3</definedName>
    <definedName name="_xlnm._FilterDatabase" localSheetId="3" hidden="1">'ILCA 6 (Open)'!$A$3:$Q$11</definedName>
    <definedName name="_xlnm._FilterDatabase" localSheetId="1" hidden="1">'ILCA4(BOYS)'!$A$3:$AJ$26</definedName>
    <definedName name="_xlnm._FilterDatabase" localSheetId="2" hidden="1">'ILCA4(GIRLS)'!$A$3:$AJ$7</definedName>
    <definedName name="_xlnm._FilterDatabase" localSheetId="0" hidden="1">OPTIMIST!$A$3:$AJ$76</definedName>
    <definedName name="_xlnm.Print_Area" localSheetId="4">'29ER'!$A$1:$Z$9</definedName>
    <definedName name="_xlnm.Print_Area" localSheetId="5">'420 (BOYS)'!$A$1:$K$2</definedName>
    <definedName name="_xlnm.Print_Area" localSheetId="6">'420 MIX'!$A$1:$AE$7</definedName>
    <definedName name="_xlnm.Print_Area" localSheetId="3">'ILCA 6 (Open)'!$A$1:$Q$11</definedName>
    <definedName name="_xlnm.Print_Area" localSheetId="1">'ILCA4(BOYS)'!$A$1:$AJ$26</definedName>
    <definedName name="_xlnm.Print_Area" localSheetId="2">'ILCA4(GIRLS)'!$A$1:$AK$9</definedName>
    <definedName name="_xlnm.Print_Area" localSheetId="0">OPTIMIST!$A$1:$AJ$76</definedName>
  </definedNames>
  <calcPr calcId="152511"/>
</workbook>
</file>

<file path=xl/calcChain.xml><?xml version="1.0" encoding="utf-8"?>
<calcChain xmlns="http://schemas.openxmlformats.org/spreadsheetml/2006/main">
  <c r="AD6" i="36" l="1"/>
  <c r="AD7" i="36"/>
  <c r="AD5" i="36"/>
  <c r="AB5" i="36"/>
  <c r="AC5" i="36" s="1"/>
  <c r="I4" i="33" l="1"/>
  <c r="H2" i="35" l="1"/>
  <c r="I2" i="35" s="1"/>
  <c r="S7" i="34"/>
  <c r="W6" i="34"/>
  <c r="X6" i="34" s="1"/>
  <c r="W7" i="34"/>
  <c r="X7" i="34" s="1"/>
  <c r="N6" i="34"/>
  <c r="S6" i="34"/>
  <c r="I7" i="34"/>
  <c r="N7" i="34"/>
  <c r="I6" i="34"/>
  <c r="W5" i="34"/>
  <c r="W4" i="34"/>
  <c r="R9" i="34"/>
  <c r="S9" i="34" s="1"/>
  <c r="S8" i="34"/>
  <c r="S5" i="34"/>
  <c r="R4" i="34"/>
  <c r="S4" i="34" s="1"/>
  <c r="Y6" i="22"/>
  <c r="AD6" i="22"/>
  <c r="Y8" i="22"/>
  <c r="AD8" i="22"/>
  <c r="T8" i="22"/>
  <c r="T6" i="22"/>
  <c r="O6" i="22"/>
  <c r="O8" i="22"/>
  <c r="J6" i="22"/>
  <c r="J8" i="22"/>
  <c r="AH4" i="22"/>
  <c r="AI4" i="22" s="1"/>
  <c r="AH7" i="22"/>
  <c r="AI7" i="22" s="1"/>
  <c r="AI9" i="22"/>
  <c r="AH6" i="22"/>
  <c r="AI6" i="22" s="1"/>
  <c r="AH8" i="22"/>
  <c r="AI8" i="22" s="1"/>
  <c r="AI5" i="22"/>
  <c r="AD9" i="22"/>
  <c r="AC7" i="22"/>
  <c r="AD7" i="22" s="1"/>
  <c r="AC4" i="22"/>
  <c r="AD4" i="22" s="1"/>
  <c r="AC5" i="22"/>
  <c r="AD5" i="22" s="1"/>
  <c r="AD25" i="21"/>
  <c r="AD21" i="21"/>
  <c r="AD17" i="21"/>
  <c r="AD13" i="21"/>
  <c r="AD11" i="21"/>
  <c r="Y25" i="21"/>
  <c r="Y21" i="21"/>
  <c r="Y17" i="21"/>
  <c r="Y13" i="21"/>
  <c r="Y11" i="21"/>
  <c r="T25" i="21"/>
  <c r="O25" i="21"/>
  <c r="J25" i="21"/>
  <c r="T21" i="21"/>
  <c r="O21" i="21"/>
  <c r="J21" i="21"/>
  <c r="T17" i="21"/>
  <c r="O17" i="21"/>
  <c r="J17" i="21"/>
  <c r="T13" i="21"/>
  <c r="O13" i="21"/>
  <c r="J13" i="21"/>
  <c r="T11" i="21"/>
  <c r="O11" i="21"/>
  <c r="J11" i="21"/>
  <c r="AH25" i="21"/>
  <c r="AI25" i="21" s="1"/>
  <c r="AJ25" i="21" s="1"/>
  <c r="AH17" i="21"/>
  <c r="AI17" i="21" s="1"/>
  <c r="AH21" i="21"/>
  <c r="AI21" i="21" s="1"/>
  <c r="AH11" i="21"/>
  <c r="AI11" i="21" s="1"/>
  <c r="AJ11" i="21" s="1"/>
  <c r="AH13" i="21"/>
  <c r="AI13" i="21" s="1"/>
  <c r="AH4" i="21"/>
  <c r="AH9" i="21"/>
  <c r="AH8" i="21"/>
  <c r="AH14" i="21"/>
  <c r="AH6" i="21"/>
  <c r="AH12" i="21"/>
  <c r="AH7" i="21"/>
  <c r="AH10" i="21"/>
  <c r="AH22" i="21"/>
  <c r="AH19" i="21"/>
  <c r="AH5" i="21"/>
  <c r="AC24" i="21"/>
  <c r="AD24" i="21" s="1"/>
  <c r="AD26" i="21"/>
  <c r="AC19" i="21"/>
  <c r="AD19" i="21" s="1"/>
  <c r="AD23" i="21"/>
  <c r="AC22" i="21"/>
  <c r="AD22" i="21" s="1"/>
  <c r="AC16" i="21"/>
  <c r="AD16" i="21" s="1"/>
  <c r="AC10" i="21"/>
  <c r="AD10" i="21" s="1"/>
  <c r="AD7" i="21"/>
  <c r="AD20" i="21"/>
  <c r="AC12" i="21"/>
  <c r="AD12" i="21" s="1"/>
  <c r="AC15" i="21"/>
  <c r="AD15" i="21" s="1"/>
  <c r="AC18" i="21"/>
  <c r="AD18" i="21" s="1"/>
  <c r="AC6" i="21"/>
  <c r="AD6" i="21" s="1"/>
  <c r="AC14" i="21"/>
  <c r="AD14" i="21" s="1"/>
  <c r="AC8" i="21"/>
  <c r="AD8" i="21" s="1"/>
  <c r="AC9" i="21"/>
  <c r="AD9" i="21" s="1"/>
  <c r="AC4" i="21"/>
  <c r="AD4" i="21" s="1"/>
  <c r="AC5" i="21"/>
  <c r="AD5" i="21" s="1"/>
  <c r="AD76" i="16"/>
  <c r="AD75" i="16"/>
  <c r="AD66" i="16"/>
  <c r="AD60" i="16"/>
  <c r="AD51" i="16"/>
  <c r="AD52" i="16"/>
  <c r="Y76" i="16"/>
  <c r="T76" i="16"/>
  <c r="O76" i="16"/>
  <c r="J76" i="16"/>
  <c r="Y75" i="16"/>
  <c r="T75" i="16"/>
  <c r="O75" i="16"/>
  <c r="J75" i="16"/>
  <c r="AJ75" i="16" s="1"/>
  <c r="Y66" i="16"/>
  <c r="T66" i="16"/>
  <c r="O66" i="16"/>
  <c r="J66" i="16"/>
  <c r="Y60" i="16"/>
  <c r="T60" i="16"/>
  <c r="O60" i="16"/>
  <c r="J60" i="16"/>
  <c r="Y51" i="16"/>
  <c r="T51" i="16"/>
  <c r="O51" i="16"/>
  <c r="J51" i="16"/>
  <c r="Y52" i="16"/>
  <c r="T52" i="16"/>
  <c r="O52" i="16"/>
  <c r="J52" i="16"/>
  <c r="AH4" i="16"/>
  <c r="AH5" i="16"/>
  <c r="AH7" i="16"/>
  <c r="AH11" i="16"/>
  <c r="AH10" i="16"/>
  <c r="AH12" i="16"/>
  <c r="AH6" i="16"/>
  <c r="AH9" i="16"/>
  <c r="AH13" i="16"/>
  <c r="AH16" i="16"/>
  <c r="AH15" i="16"/>
  <c r="AH14" i="16"/>
  <c r="AH18" i="16"/>
  <c r="AH21" i="16"/>
  <c r="AH17" i="16"/>
  <c r="AH23" i="16"/>
  <c r="AH19" i="16"/>
  <c r="AH22" i="16"/>
  <c r="AH24" i="16"/>
  <c r="AH27" i="16"/>
  <c r="AH28" i="16"/>
  <c r="AH31" i="16"/>
  <c r="AH20" i="16"/>
  <c r="AH32" i="16"/>
  <c r="AH25" i="16"/>
  <c r="AH36" i="16"/>
  <c r="AH26" i="16"/>
  <c r="AH38" i="16"/>
  <c r="AH33" i="16"/>
  <c r="AH35" i="16"/>
  <c r="AH39" i="16"/>
  <c r="AH42" i="16"/>
  <c r="AH41" i="16"/>
  <c r="AH34" i="16"/>
  <c r="AH43" i="16"/>
  <c r="AH48" i="16"/>
  <c r="AH50" i="16"/>
  <c r="AH46" i="16"/>
  <c r="AH53" i="16"/>
  <c r="AH56" i="16"/>
  <c r="AH52" i="16"/>
  <c r="AI52" i="16" s="1"/>
  <c r="AH51" i="16"/>
  <c r="AI51" i="16" s="1"/>
  <c r="AH60" i="16"/>
  <c r="AI60" i="16" s="1"/>
  <c r="AH66" i="16"/>
  <c r="AI66" i="16" s="1"/>
  <c r="AC56" i="16"/>
  <c r="AD56" i="16" s="1"/>
  <c r="AD74" i="16"/>
  <c r="AD73" i="16"/>
  <c r="AC72" i="16"/>
  <c r="AD72" i="16" s="1"/>
  <c r="AD71" i="16"/>
  <c r="AD70" i="16"/>
  <c r="AC69" i="16"/>
  <c r="AD69" i="16" s="1"/>
  <c r="AD68" i="16"/>
  <c r="AC67" i="16"/>
  <c r="AD67" i="16" s="1"/>
  <c r="AC53" i="16"/>
  <c r="AD53" i="16" s="1"/>
  <c r="AC65" i="16"/>
  <c r="AD65" i="16" s="1"/>
  <c r="AD64" i="16"/>
  <c r="AD63" i="16"/>
  <c r="AC46" i="16"/>
  <c r="AD46" i="16" s="1"/>
  <c r="AD50" i="16"/>
  <c r="AD62" i="16"/>
  <c r="AC61" i="16"/>
  <c r="AD61" i="16" s="1"/>
  <c r="AD59" i="16"/>
  <c r="AD58" i="16"/>
  <c r="AC57" i="16"/>
  <c r="AD57" i="16" s="1"/>
  <c r="AC48" i="16"/>
  <c r="AD48" i="16" s="1"/>
  <c r="AC55" i="16"/>
  <c r="AD55" i="16" s="1"/>
  <c r="AC54" i="16"/>
  <c r="AD54" i="16" s="1"/>
  <c r="AC43" i="16"/>
  <c r="AD43" i="16" s="1"/>
  <c r="AC34" i="16"/>
  <c r="AD34" i="16" s="1"/>
  <c r="AC49" i="16"/>
  <c r="AD49" i="16" s="1"/>
  <c r="AC41" i="16"/>
  <c r="AD41" i="16" s="1"/>
  <c r="AC42" i="16"/>
  <c r="AD42" i="16" s="1"/>
  <c r="AD39" i="16"/>
  <c r="AC35" i="16"/>
  <c r="AD35" i="16" s="1"/>
  <c r="AC47" i="16"/>
  <c r="AD47" i="16" s="1"/>
  <c r="AC33" i="16"/>
  <c r="AD33" i="16" s="1"/>
  <c r="AC38" i="16"/>
  <c r="AD38" i="16" s="1"/>
  <c r="AC26" i="16"/>
  <c r="AD26" i="16" s="1"/>
  <c r="AC45" i="16"/>
  <c r="AD45" i="16" s="1"/>
  <c r="AC44" i="16"/>
  <c r="AD44" i="16" s="1"/>
  <c r="AC36" i="16"/>
  <c r="AD36" i="16" s="1"/>
  <c r="AC25" i="16"/>
  <c r="AD25" i="16" s="1"/>
  <c r="AC32" i="16"/>
  <c r="AD32" i="16" s="1"/>
  <c r="AC20" i="16"/>
  <c r="AD20" i="16" s="1"/>
  <c r="AC40" i="16"/>
  <c r="AD40" i="16" s="1"/>
  <c r="AC31" i="16"/>
  <c r="AD31" i="16" s="1"/>
  <c r="AC28" i="16"/>
  <c r="AD28" i="16" s="1"/>
  <c r="AC27" i="16"/>
  <c r="AD27" i="16" s="1"/>
  <c r="AC24" i="16"/>
  <c r="AD24" i="16" s="1"/>
  <c r="AC22" i="16"/>
  <c r="AD22" i="16" s="1"/>
  <c r="AD37" i="16"/>
  <c r="AC19" i="16"/>
  <c r="AD19" i="16" s="1"/>
  <c r="AC30" i="16"/>
  <c r="AD30" i="16" s="1"/>
  <c r="AC23" i="16"/>
  <c r="AD23" i="16" s="1"/>
  <c r="AC29" i="16"/>
  <c r="AD29" i="16" s="1"/>
  <c r="AC17" i="16"/>
  <c r="AD17" i="16" s="1"/>
  <c r="AC21" i="16"/>
  <c r="AD21" i="16" s="1"/>
  <c r="AC18" i="16"/>
  <c r="AD18" i="16" s="1"/>
  <c r="AC14" i="16"/>
  <c r="AD14" i="16" s="1"/>
  <c r="AC15" i="16"/>
  <c r="AD15" i="16" s="1"/>
  <c r="AC16" i="16"/>
  <c r="AD16" i="16" s="1"/>
  <c r="AC13" i="16"/>
  <c r="AD13" i="16" s="1"/>
  <c r="AC9" i="16"/>
  <c r="AD9" i="16" s="1"/>
  <c r="AC6" i="16"/>
  <c r="AD6" i="16" s="1"/>
  <c r="AC12" i="16"/>
  <c r="AD12" i="16" s="1"/>
  <c r="AC10" i="16"/>
  <c r="AD10" i="16" s="1"/>
  <c r="AC11" i="16"/>
  <c r="AD11" i="16" s="1"/>
  <c r="AC7" i="16"/>
  <c r="AD7" i="16" s="1"/>
  <c r="AC5" i="16"/>
  <c r="AD5" i="16" s="1"/>
  <c r="AC4" i="16"/>
  <c r="AD4" i="16" s="1"/>
  <c r="AC8" i="16"/>
  <c r="AD8" i="16" s="1"/>
  <c r="AJ66" i="16" l="1"/>
  <c r="AJ51" i="16"/>
  <c r="Y6" i="34"/>
  <c r="Y7" i="34"/>
  <c r="AJ8" i="22"/>
  <c r="AJ6" i="22"/>
  <c r="AJ13" i="21"/>
  <c r="AJ21" i="21"/>
  <c r="AJ17" i="21"/>
  <c r="AJ76" i="16"/>
  <c r="AJ60" i="16"/>
  <c r="AJ52" i="16"/>
  <c r="X7" i="36" l="1"/>
  <c r="X6" i="36"/>
  <c r="X5" i="36"/>
  <c r="X4" i="36"/>
  <c r="Y56" i="16" l="1"/>
  <c r="T56" i="16"/>
  <c r="Y72" i="16"/>
  <c r="T72" i="16"/>
  <c r="Y69" i="16"/>
  <c r="T69" i="16"/>
  <c r="Y67" i="16"/>
  <c r="T67" i="16"/>
  <c r="Y53" i="16"/>
  <c r="T53" i="16"/>
  <c r="Y65" i="16"/>
  <c r="T65" i="16"/>
  <c r="Y46" i="16"/>
  <c r="T46" i="16"/>
  <c r="Y61" i="16"/>
  <c r="T61" i="16"/>
  <c r="Y57" i="16"/>
  <c r="T57" i="16"/>
  <c r="Y55" i="16"/>
  <c r="T55" i="16"/>
  <c r="Y54" i="16"/>
  <c r="T54" i="16"/>
  <c r="Y43" i="16"/>
  <c r="T43" i="16"/>
  <c r="Y34" i="16"/>
  <c r="T34" i="16"/>
  <c r="Y41" i="16"/>
  <c r="T41" i="16"/>
  <c r="Y35" i="16"/>
  <c r="T35" i="16"/>
  <c r="Y33" i="16"/>
  <c r="T33" i="16"/>
  <c r="Y26" i="16"/>
  <c r="T26" i="16"/>
  <c r="Y45" i="16"/>
  <c r="T45" i="16"/>
  <c r="Y44" i="16"/>
  <c r="T44" i="16"/>
  <c r="Y20" i="16"/>
  <c r="T20" i="16"/>
  <c r="O56" i="16"/>
  <c r="J56" i="16"/>
  <c r="O72" i="16"/>
  <c r="J72" i="16"/>
  <c r="O69" i="16"/>
  <c r="J69" i="16"/>
  <c r="O67" i="16"/>
  <c r="J67" i="16"/>
  <c r="O53" i="16"/>
  <c r="J53" i="16"/>
  <c r="O65" i="16"/>
  <c r="J65" i="16"/>
  <c r="O46" i="16"/>
  <c r="J46" i="16"/>
  <c r="O61" i="16"/>
  <c r="J61" i="16"/>
  <c r="O57" i="16"/>
  <c r="J57" i="16"/>
  <c r="O55" i="16"/>
  <c r="J55" i="16"/>
  <c r="O54" i="16"/>
  <c r="J54" i="16"/>
  <c r="O43" i="16"/>
  <c r="J43" i="16"/>
  <c r="O34" i="16"/>
  <c r="J34" i="16"/>
  <c r="O41" i="16"/>
  <c r="J41" i="16"/>
  <c r="O35" i="16"/>
  <c r="J35" i="16"/>
  <c r="O33" i="16"/>
  <c r="J33" i="16"/>
  <c r="O26" i="16"/>
  <c r="J26" i="16"/>
  <c r="O45" i="16"/>
  <c r="J45" i="16"/>
  <c r="O44" i="16"/>
  <c r="J44" i="16"/>
  <c r="O20" i="16"/>
  <c r="J20" i="16"/>
  <c r="AI39" i="16"/>
  <c r="AI50" i="16"/>
  <c r="AI70" i="16"/>
  <c r="AI72" i="16"/>
  <c r="AI56" i="16"/>
  <c r="AI46" i="16"/>
  <c r="AI65" i="16"/>
  <c r="AI53" i="16"/>
  <c r="AI67" i="16"/>
  <c r="AI69" i="16"/>
  <c r="AI43" i="16"/>
  <c r="AI54" i="16"/>
  <c r="AI55" i="16"/>
  <c r="AI57" i="16"/>
  <c r="AI61" i="16"/>
  <c r="AI33" i="16"/>
  <c r="AI35" i="16"/>
  <c r="AI41" i="16"/>
  <c r="AI34" i="16"/>
  <c r="AI26" i="16"/>
  <c r="AI20" i="16"/>
  <c r="AI44" i="16"/>
  <c r="AI45" i="16"/>
  <c r="AI4" i="16"/>
  <c r="AI5" i="16"/>
  <c r="AI7" i="16"/>
  <c r="AI10" i="16"/>
  <c r="AI15" i="16"/>
  <c r="AI12" i="16"/>
  <c r="AI9" i="16"/>
  <c r="AI11" i="16"/>
  <c r="AI13" i="16"/>
  <c r="AI14" i="16"/>
  <c r="AI37" i="16"/>
  <c r="AI6" i="16"/>
  <c r="AI18" i="16"/>
  <c r="AI16" i="16"/>
  <c r="AI27" i="16"/>
  <c r="AI19" i="16"/>
  <c r="AI22" i="16"/>
  <c r="AI29" i="16"/>
  <c r="AI21" i="16"/>
  <c r="AI17" i="16"/>
  <c r="AI40" i="16"/>
  <c r="AI23" i="16"/>
  <c r="AI32" i="16"/>
  <c r="AI31" i="16"/>
  <c r="AI24" i="16"/>
  <c r="AI42" i="16"/>
  <c r="AI36" i="16"/>
  <c r="AI30" i="16"/>
  <c r="AI38" i="16"/>
  <c r="AI58" i="16"/>
  <c r="AI28" i="16"/>
  <c r="AI59" i="16"/>
  <c r="AI49" i="16"/>
  <c r="AI62" i="16"/>
  <c r="AI25" i="16"/>
  <c r="AI63" i="16"/>
  <c r="AI64" i="16"/>
  <c r="AI48" i="16"/>
  <c r="AI68" i="16"/>
  <c r="AI47" i="16"/>
  <c r="AI71" i="16"/>
  <c r="AI73" i="16"/>
  <c r="AI74" i="16"/>
  <c r="AH8" i="16"/>
  <c r="AI8" i="16" s="1"/>
  <c r="AJ33" i="16" l="1"/>
  <c r="AJ26" i="16"/>
  <c r="AJ53" i="16"/>
  <c r="AJ65" i="16"/>
  <c r="AJ55" i="16"/>
  <c r="AJ20" i="16"/>
  <c r="AJ67" i="16"/>
  <c r="AJ34" i="16"/>
  <c r="AJ41" i="16"/>
  <c r="AJ35" i="16"/>
  <c r="AJ72" i="16"/>
  <c r="AJ61" i="16"/>
  <c r="AJ46" i="16"/>
  <c r="AJ56" i="16"/>
  <c r="AJ57" i="16"/>
  <c r="AJ54" i="16"/>
  <c r="AJ45" i="16"/>
  <c r="AJ43" i="16"/>
  <c r="AJ44" i="16"/>
  <c r="AJ69" i="16"/>
  <c r="I50" i="16" l="1"/>
  <c r="J4" i="33" l="1"/>
  <c r="J7" i="33"/>
  <c r="J8" i="33"/>
  <c r="J9" i="33"/>
  <c r="N4" i="33"/>
  <c r="O4" i="33" s="1"/>
  <c r="N7" i="33"/>
  <c r="O7" i="33" s="1"/>
  <c r="N8" i="33"/>
  <c r="O8" i="33" s="1"/>
  <c r="N9" i="33"/>
  <c r="O9" i="33" s="1"/>
  <c r="N5" i="33"/>
  <c r="O5" i="33" s="1"/>
  <c r="N6" i="33"/>
  <c r="O6" i="33" s="1"/>
  <c r="O10" i="33"/>
  <c r="O11" i="33"/>
  <c r="I5" i="33"/>
  <c r="J5" i="33" s="1"/>
  <c r="I6" i="33"/>
  <c r="J6" i="33" s="1"/>
  <c r="I10" i="33"/>
  <c r="J10" i="33" s="1"/>
  <c r="I11" i="33"/>
  <c r="J11" i="33" s="1"/>
  <c r="P11" i="33" l="1"/>
  <c r="P10" i="33"/>
  <c r="P5" i="33"/>
  <c r="P9" i="33"/>
  <c r="P8" i="33"/>
  <c r="P7" i="33"/>
  <c r="P6" i="33"/>
  <c r="P4" i="33"/>
  <c r="X5" i="34" l="1"/>
  <c r="N5" i="34"/>
  <c r="H5" i="34"/>
  <c r="I5" i="34" s="1"/>
  <c r="I8" i="34"/>
  <c r="I9" i="34"/>
  <c r="H4" i="34"/>
  <c r="I7" i="22"/>
  <c r="I9" i="22"/>
  <c r="AI26" i="21"/>
  <c r="AJ26" i="21" s="1"/>
  <c r="Y26" i="21"/>
  <c r="T26" i="21"/>
  <c r="O26" i="21"/>
  <c r="I26" i="21"/>
  <c r="J26" i="21" s="1"/>
  <c r="I5" i="21"/>
  <c r="I4" i="21"/>
  <c r="I9" i="21"/>
  <c r="I8" i="21"/>
  <c r="I15" i="21"/>
  <c r="I14" i="21"/>
  <c r="I18" i="21"/>
  <c r="I22" i="21"/>
  <c r="Y5" i="34" l="1"/>
  <c r="I48" i="16"/>
  <c r="J48" i="16" s="1"/>
  <c r="Y48" i="16"/>
  <c r="T48" i="16"/>
  <c r="O48" i="16"/>
  <c r="Y62" i="16"/>
  <c r="T62" i="16"/>
  <c r="O62" i="16"/>
  <c r="I62" i="16"/>
  <c r="J62" i="16" s="1"/>
  <c r="I7" i="16"/>
  <c r="I8" i="16"/>
  <c r="I4" i="16"/>
  <c r="I5" i="16"/>
  <c r="I37" i="16"/>
  <c r="I15" i="16"/>
  <c r="I10" i="16"/>
  <c r="I9" i="16"/>
  <c r="I11" i="16"/>
  <c r="I14" i="16"/>
  <c r="I12" i="16"/>
  <c r="I13" i="16"/>
  <c r="I16" i="16"/>
  <c r="I18" i="16"/>
  <c r="I6" i="16"/>
  <c r="I27" i="16"/>
  <c r="I29" i="16"/>
  <c r="I32" i="16"/>
  <c r="I39" i="16"/>
  <c r="I21" i="16"/>
  <c r="I22" i="16"/>
  <c r="I19" i="16"/>
  <c r="I40" i="16"/>
  <c r="I17" i="16"/>
  <c r="I31" i="16"/>
  <c r="I36" i="16"/>
  <c r="I58" i="16"/>
  <c r="I42" i="16"/>
  <c r="I38" i="16"/>
  <c r="I59" i="16"/>
  <c r="I63" i="16"/>
  <c r="I64" i="16"/>
  <c r="I49" i="16"/>
  <c r="AJ62" i="16" l="1"/>
  <c r="AJ48" i="16"/>
  <c r="T38" i="16"/>
  <c r="T42" i="16"/>
  <c r="T70" i="16"/>
  <c r="T36" i="16"/>
  <c r="T31" i="16"/>
  <c r="T22" i="16"/>
  <c r="T21" i="16"/>
  <c r="T6" i="16"/>
  <c r="O38" i="16"/>
  <c r="J38" i="16"/>
  <c r="O42" i="16"/>
  <c r="J42" i="16"/>
  <c r="O70" i="16"/>
  <c r="J70" i="16"/>
  <c r="O36" i="16"/>
  <c r="J36" i="16"/>
  <c r="O31" i="16"/>
  <c r="J31" i="16"/>
  <c r="O22" i="16"/>
  <c r="J22" i="16"/>
  <c r="O21" i="16"/>
  <c r="AJ21" i="16" s="1"/>
  <c r="J21" i="16"/>
  <c r="O6" i="16"/>
  <c r="J6" i="16"/>
  <c r="X38" i="16"/>
  <c r="Y38" i="16" s="1"/>
  <c r="X42" i="16"/>
  <c r="Y42" i="16" s="1"/>
  <c r="X70" i="16"/>
  <c r="Y70" i="16" s="1"/>
  <c r="X36" i="16"/>
  <c r="Y36" i="16" s="1"/>
  <c r="X31" i="16"/>
  <c r="Y31" i="16" s="1"/>
  <c r="X22" i="16"/>
  <c r="Y22" i="16" s="1"/>
  <c r="X21" i="16"/>
  <c r="Y21" i="16" s="1"/>
  <c r="X6" i="16"/>
  <c r="Y6" i="16" s="1"/>
  <c r="Y73" i="16"/>
  <c r="Y63" i="16"/>
  <c r="X7" i="16"/>
  <c r="Y7" i="16" s="1"/>
  <c r="X5" i="16"/>
  <c r="Y5" i="16" s="1"/>
  <c r="X4" i="16"/>
  <c r="Y4" i="16" s="1"/>
  <c r="X37" i="16"/>
  <c r="Y37" i="16" s="1"/>
  <c r="X23" i="16"/>
  <c r="Y23" i="16" s="1"/>
  <c r="X15" i="16"/>
  <c r="Y15" i="16" s="1"/>
  <c r="X10" i="16"/>
  <c r="Y10" i="16" s="1"/>
  <c r="X13" i="16"/>
  <c r="Y13" i="16" s="1"/>
  <c r="X9" i="16"/>
  <c r="Y9" i="16" s="1"/>
  <c r="X24" i="16"/>
  <c r="Y24" i="16" s="1"/>
  <c r="X11" i="16"/>
  <c r="Y11" i="16" s="1"/>
  <c r="X16" i="16"/>
  <c r="Y16" i="16" s="1"/>
  <c r="Y28" i="16"/>
  <c r="X14" i="16"/>
  <c r="Y14" i="16" s="1"/>
  <c r="X30" i="16"/>
  <c r="Y30" i="16" s="1"/>
  <c r="X12" i="16"/>
  <c r="Y12" i="16" s="1"/>
  <c r="X18" i="16"/>
  <c r="Y18" i="16" s="1"/>
  <c r="Y29" i="16"/>
  <c r="X27" i="16"/>
  <c r="Y27" i="16" s="1"/>
  <c r="Y19" i="16"/>
  <c r="Y40" i="16"/>
  <c r="Y17" i="16"/>
  <c r="Y47" i="16"/>
  <c r="Y71" i="16"/>
  <c r="Y68" i="16"/>
  <c r="X39" i="16"/>
  <c r="Y39" i="16" s="1"/>
  <c r="X32" i="16"/>
  <c r="Y32" i="16" s="1"/>
  <c r="X50" i="16"/>
  <c r="Y50" i="16" s="1"/>
  <c r="Y58" i="16"/>
  <c r="X25" i="16"/>
  <c r="Y25" i="16" s="1"/>
  <c r="Y59" i="16"/>
  <c r="Y64" i="16"/>
  <c r="Y49" i="16"/>
  <c r="Y74" i="16"/>
  <c r="O74" i="16"/>
  <c r="J74" i="16"/>
  <c r="Y22" i="21"/>
  <c r="Y10" i="21"/>
  <c r="T22" i="21"/>
  <c r="T10" i="21"/>
  <c r="O22" i="21"/>
  <c r="J22" i="21"/>
  <c r="O10" i="21"/>
  <c r="J10" i="21"/>
  <c r="AI22" i="21"/>
  <c r="AI10" i="21"/>
  <c r="AI5" i="21"/>
  <c r="AI4" i="21"/>
  <c r="AI9" i="21"/>
  <c r="AI6" i="21"/>
  <c r="AI8" i="21"/>
  <c r="AI12" i="21"/>
  <c r="AI20" i="21"/>
  <c r="AI7" i="21"/>
  <c r="AI16" i="21"/>
  <c r="AI15" i="21"/>
  <c r="AI23" i="21"/>
  <c r="AI14" i="21"/>
  <c r="AI19" i="21"/>
  <c r="AI18" i="21"/>
  <c r="AI24" i="21"/>
  <c r="AJ10" i="21" l="1"/>
  <c r="AJ22" i="21"/>
  <c r="AJ6" i="16"/>
  <c r="AJ38" i="16"/>
  <c r="AJ22" i="16"/>
  <c r="AJ36" i="16"/>
  <c r="AJ42" i="16"/>
  <c r="AJ31" i="16"/>
  <c r="AJ70" i="16"/>
  <c r="N9" i="34"/>
  <c r="X9" i="34"/>
  <c r="X4" i="34"/>
  <c r="X8" i="34"/>
  <c r="Y9" i="34" l="1"/>
  <c r="S7" i="36"/>
  <c r="N6" i="36"/>
  <c r="I6" i="36"/>
  <c r="R6" i="36"/>
  <c r="S6" i="36" s="1"/>
  <c r="R4" i="36"/>
  <c r="S4" i="36" s="1"/>
  <c r="S5" i="36"/>
  <c r="S74" i="16" l="1"/>
  <c r="T74" i="16" s="1"/>
  <c r="AJ74" i="16" s="1"/>
  <c r="S8" i="16"/>
  <c r="T8" i="16" s="1"/>
  <c r="S7" i="16"/>
  <c r="T7" i="16" s="1"/>
  <c r="S5" i="16"/>
  <c r="T5" i="16" s="1"/>
  <c r="S4" i="16"/>
  <c r="T4" i="16" s="1"/>
  <c r="S23" i="16"/>
  <c r="T23" i="16" s="1"/>
  <c r="S16" i="16"/>
  <c r="T16" i="16" s="1"/>
  <c r="S28" i="16"/>
  <c r="T28" i="16" s="1"/>
  <c r="S13" i="16"/>
  <c r="T13" i="16" s="1"/>
  <c r="S9" i="16"/>
  <c r="T9" i="16" s="1"/>
  <c r="S24" i="16"/>
  <c r="T24" i="16" s="1"/>
  <c r="S37" i="16"/>
  <c r="T37" i="16" s="1"/>
  <c r="S30" i="16"/>
  <c r="T30" i="16" s="1"/>
  <c r="S11" i="16"/>
  <c r="T11" i="16" s="1"/>
  <c r="S10" i="16"/>
  <c r="T10" i="16" s="1"/>
  <c r="S15" i="16"/>
  <c r="T15" i="16" s="1"/>
  <c r="T29" i="16"/>
  <c r="S12" i="16"/>
  <c r="T12" i="16" s="1"/>
  <c r="S14" i="16"/>
  <c r="T14" i="16" s="1"/>
  <c r="T40" i="16"/>
  <c r="T17" i="16"/>
  <c r="T71" i="16"/>
  <c r="S18" i="16"/>
  <c r="T18" i="16" s="1"/>
  <c r="S27" i="16"/>
  <c r="T27" i="16" s="1"/>
  <c r="T68" i="16"/>
  <c r="S19" i="16"/>
  <c r="T19" i="16" s="1"/>
  <c r="T32" i="16"/>
  <c r="S47" i="16"/>
  <c r="T47" i="16" s="1"/>
  <c r="T58" i="16"/>
  <c r="S50" i="16"/>
  <c r="T50" i="16" s="1"/>
  <c r="T25" i="16"/>
  <c r="T73" i="16"/>
  <c r="S39" i="16"/>
  <c r="T39" i="16" s="1"/>
  <c r="T59" i="16"/>
  <c r="T63" i="16"/>
  <c r="T64" i="16"/>
  <c r="T49" i="16"/>
  <c r="M4" i="34" l="1"/>
  <c r="N4" i="34" s="1"/>
  <c r="M8" i="34"/>
  <c r="N8" i="34" s="1"/>
  <c r="Y8" i="34" s="1"/>
  <c r="I4" i="34"/>
  <c r="M7" i="36"/>
  <c r="N7" i="36" s="1"/>
  <c r="I7" i="36"/>
  <c r="M4" i="36"/>
  <c r="N4" i="36" s="1"/>
  <c r="AD4" i="36" s="1"/>
  <c r="N5" i="36"/>
  <c r="I5" i="36"/>
  <c r="I4" i="36"/>
  <c r="T15" i="21"/>
  <c r="T14" i="21"/>
  <c r="T18" i="21"/>
  <c r="T24" i="21"/>
  <c r="O24" i="21"/>
  <c r="J24" i="21"/>
  <c r="O18" i="21"/>
  <c r="J18" i="21"/>
  <c r="O14" i="21"/>
  <c r="J14" i="21"/>
  <c r="O15" i="21"/>
  <c r="J15" i="21"/>
  <c r="Y6" i="21"/>
  <c r="Y12" i="21"/>
  <c r="Y20" i="21"/>
  <c r="Y7" i="21"/>
  <c r="Y23" i="21"/>
  <c r="X24" i="21"/>
  <c r="Y24" i="21" s="1"/>
  <c r="X18" i="21"/>
  <c r="Y18" i="21" s="1"/>
  <c r="X14" i="21"/>
  <c r="Y14" i="21" s="1"/>
  <c r="X15" i="21"/>
  <c r="Y15" i="21" s="1"/>
  <c r="X5" i="21"/>
  <c r="Y5" i="21" s="1"/>
  <c r="X4" i="21"/>
  <c r="Y4" i="21" s="1"/>
  <c r="X9" i="21"/>
  <c r="Y9" i="21" s="1"/>
  <c r="X8" i="21"/>
  <c r="Y8" i="21" s="1"/>
  <c r="X16" i="21"/>
  <c r="Y16" i="21" s="1"/>
  <c r="X19" i="21"/>
  <c r="Y19" i="21" s="1"/>
  <c r="Y9" i="22"/>
  <c r="T7" i="22"/>
  <c r="O7" i="22"/>
  <c r="J7" i="22"/>
  <c r="X7" i="22"/>
  <c r="Y7" i="22" s="1"/>
  <c r="X5" i="22"/>
  <c r="Y5" i="22" s="1"/>
  <c r="X4" i="22"/>
  <c r="Y4" i="22" s="1"/>
  <c r="Y4" i="34" l="1"/>
  <c r="AJ7" i="22"/>
  <c r="AJ15" i="21"/>
  <c r="AJ14" i="21"/>
  <c r="AJ18" i="21"/>
  <c r="AJ24" i="21"/>
  <c r="N9" i="16" l="1"/>
  <c r="O9" i="16" s="1"/>
  <c r="N28" i="16"/>
  <c r="O28" i="16" s="1"/>
  <c r="N13" i="16"/>
  <c r="O13" i="16" s="1"/>
  <c r="N23" i="16"/>
  <c r="O23" i="16" s="1"/>
  <c r="N4" i="16"/>
  <c r="O4" i="16" s="1"/>
  <c r="N7" i="16"/>
  <c r="O7" i="16" s="1"/>
  <c r="N5" i="16"/>
  <c r="O5" i="16" s="1"/>
  <c r="N8" i="16"/>
  <c r="O8" i="16" s="1"/>
  <c r="N25" i="16"/>
  <c r="O25" i="16" s="1"/>
  <c r="AJ25" i="16" s="1"/>
  <c r="N59" i="16"/>
  <c r="O59" i="16" s="1"/>
  <c r="N14" i="16"/>
  <c r="O14" i="16" s="1"/>
  <c r="N73" i="16"/>
  <c r="O73" i="16" s="1"/>
  <c r="N27" i="16"/>
  <c r="O27" i="16" s="1"/>
  <c r="N58" i="16"/>
  <c r="O58" i="16" s="1"/>
  <c r="N68" i="16"/>
  <c r="O68" i="16" s="1"/>
  <c r="N40" i="16"/>
  <c r="O40" i="16" s="1"/>
  <c r="N18" i="16"/>
  <c r="O18" i="16" s="1"/>
  <c r="N17" i="16"/>
  <c r="O17" i="16" s="1"/>
  <c r="N71" i="16"/>
  <c r="O71" i="16" s="1"/>
  <c r="N12" i="16"/>
  <c r="O12" i="16" s="1"/>
  <c r="N10" i="16"/>
  <c r="O10" i="16" s="1"/>
  <c r="N29" i="16"/>
  <c r="O29" i="16" s="1"/>
  <c r="N37" i="16"/>
  <c r="O37" i="16" s="1"/>
  <c r="N11" i="16"/>
  <c r="O11" i="16" s="1"/>
  <c r="N30" i="16"/>
  <c r="O30" i="16" s="1"/>
  <c r="N24" i="16"/>
  <c r="O24" i="16" s="1"/>
  <c r="N16" i="16"/>
  <c r="O16" i="16" s="1"/>
  <c r="O15" i="16"/>
  <c r="O19" i="16"/>
  <c r="O32" i="16"/>
  <c r="O47" i="16"/>
  <c r="O50" i="16"/>
  <c r="O39" i="16"/>
  <c r="O63" i="16"/>
  <c r="O64" i="16"/>
  <c r="O49" i="16"/>
  <c r="O9" i="22" l="1"/>
  <c r="O4" i="22"/>
  <c r="N5" i="22"/>
  <c r="O5" i="22" s="1"/>
  <c r="N6" i="21" l="1"/>
  <c r="O6" i="21" s="1"/>
  <c r="N20" i="21"/>
  <c r="O20" i="21" s="1"/>
  <c r="N12" i="21"/>
  <c r="O12" i="21" s="1"/>
  <c r="N9" i="21"/>
  <c r="O9" i="21" s="1"/>
  <c r="N4" i="21"/>
  <c r="O4" i="21" s="1"/>
  <c r="N5" i="21"/>
  <c r="O5" i="21" s="1"/>
  <c r="N23" i="21"/>
  <c r="O23" i="21" s="1"/>
  <c r="N8" i="21"/>
  <c r="O8" i="21" s="1"/>
  <c r="N7" i="21"/>
  <c r="O7" i="21" s="1"/>
  <c r="N16" i="21"/>
  <c r="O16" i="21" s="1"/>
  <c r="N19" i="21"/>
  <c r="O19" i="21" s="1"/>
  <c r="I5" i="22" l="1"/>
  <c r="J5" i="22" s="1"/>
  <c r="S5" i="22"/>
  <c r="T5" i="22" s="1"/>
  <c r="AJ5" i="22" s="1"/>
  <c r="S9" i="22"/>
  <c r="J19" i="21" l="1"/>
  <c r="S19" i="21"/>
  <c r="T19" i="21" s="1"/>
  <c r="AJ19" i="21" s="1"/>
  <c r="S20" i="21"/>
  <c r="S9" i="21"/>
  <c r="S6" i="21"/>
  <c r="S12" i="21"/>
  <c r="S23" i="21"/>
  <c r="S5" i="21"/>
  <c r="S8" i="21"/>
  <c r="S16" i="21"/>
  <c r="S4" i="21"/>
  <c r="T4" i="21" s="1"/>
  <c r="AJ4" i="21" s="1"/>
  <c r="S7" i="21"/>
  <c r="T7" i="21" s="1"/>
  <c r="AJ7" i="21" s="1"/>
  <c r="J7" i="21"/>
  <c r="J4" i="21"/>
  <c r="T4" i="22" l="1"/>
  <c r="T9" i="22"/>
  <c r="J5" i="21"/>
  <c r="T23" i="21"/>
  <c r="T8" i="21"/>
  <c r="T16" i="21"/>
  <c r="J24" i="16" l="1"/>
  <c r="AJ24" i="16" s="1"/>
  <c r="J7" i="16" l="1"/>
  <c r="AJ7" i="16" s="1"/>
  <c r="J16" i="21" l="1"/>
  <c r="AJ16" i="21" s="1"/>
  <c r="J8" i="21"/>
  <c r="AJ8" i="21" s="1"/>
  <c r="J12" i="21"/>
  <c r="J23" i="21"/>
  <c r="AJ23" i="21" s="1"/>
  <c r="J9" i="21"/>
  <c r="J6" i="21"/>
  <c r="J20" i="21"/>
  <c r="I4" i="22" l="1"/>
  <c r="J4" i="22" s="1"/>
  <c r="AJ4" i="22" s="1"/>
  <c r="J9" i="22"/>
  <c r="AJ9" i="22" s="1"/>
  <c r="J58" i="16" l="1"/>
  <c r="AJ58" i="16" s="1"/>
  <c r="J73" i="16"/>
  <c r="AJ73" i="16" s="1"/>
  <c r="J40" i="16"/>
  <c r="AJ40" i="16" s="1"/>
  <c r="J64" i="16"/>
  <c r="AJ64" i="16" s="1"/>
  <c r="J49" i="16"/>
  <c r="AJ49" i="16" s="1"/>
  <c r="J10" i="16"/>
  <c r="AJ10" i="16" s="1"/>
  <c r="J17" i="16"/>
  <c r="AJ17" i="16" s="1"/>
  <c r="J32" i="16"/>
  <c r="AJ32" i="16" s="1"/>
  <c r="J47" i="16"/>
  <c r="AJ47" i="16" s="1"/>
  <c r="J14" i="16"/>
  <c r="AJ14" i="16" s="1"/>
  <c r="J50" i="16"/>
  <c r="AJ50" i="16" s="1"/>
  <c r="J12" i="16"/>
  <c r="AJ12" i="16" s="1"/>
  <c r="J37" i="16"/>
  <c r="AJ37" i="16" s="1"/>
  <c r="J27" i="16"/>
  <c r="AJ27" i="16" s="1"/>
  <c r="J39" i="16"/>
  <c r="AJ39" i="16" s="1"/>
  <c r="J68" i="16"/>
  <c r="AJ68" i="16" s="1"/>
  <c r="J23" i="16"/>
  <c r="AJ23" i="16" s="1"/>
  <c r="J28" i="16"/>
  <c r="AJ28" i="16" s="1"/>
  <c r="J30" i="16"/>
  <c r="AJ30" i="16" s="1"/>
  <c r="J16" i="16"/>
  <c r="AJ16" i="16" s="1"/>
  <c r="J13" i="16"/>
  <c r="AJ13" i="16" s="1"/>
  <c r="J5" i="16"/>
  <c r="AJ5" i="16" s="1"/>
  <c r="J4" i="16"/>
  <c r="AJ4" i="16" s="1"/>
  <c r="J63" i="16"/>
  <c r="AJ63" i="16" s="1"/>
  <c r="J59" i="16"/>
  <c r="AJ59" i="16" s="1"/>
  <c r="J18" i="16"/>
  <c r="AJ18" i="16" s="1"/>
  <c r="J19" i="16"/>
  <c r="AJ19" i="16" s="1"/>
  <c r="J29" i="16"/>
  <c r="AJ29" i="16" s="1"/>
  <c r="J15" i="16"/>
  <c r="AJ15" i="16" s="1"/>
  <c r="J9" i="16"/>
  <c r="AJ9" i="16" s="1"/>
  <c r="J11" i="16"/>
  <c r="AJ11" i="16" s="1"/>
  <c r="J71" i="16"/>
  <c r="AJ71" i="16" s="1"/>
  <c r="J8" i="16"/>
  <c r="T20" i="21" l="1"/>
  <c r="AJ20" i="21" s="1"/>
  <c r="T9" i="21"/>
  <c r="AJ9" i="21" s="1"/>
  <c r="T6" i="21"/>
  <c r="AJ6" i="21" s="1"/>
  <c r="T5" i="21"/>
  <c r="AJ5" i="21" s="1"/>
  <c r="T12" i="21"/>
  <c r="AJ12" i="21" s="1"/>
  <c r="X8" i="16" l="1"/>
  <c r="Y8" i="16" s="1"/>
  <c r="AJ8" i="16" s="1"/>
</calcChain>
</file>

<file path=xl/comments1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- 37 WEEKS
T=0.5</t>
        </r>
      </text>
    </comment>
    <comment ref="K2" authorId="0" shapeId="0">
      <text>
        <r>
          <rPr>
            <sz val="16"/>
            <color indexed="81"/>
            <rFont val="Tahoma"/>
            <family val="2"/>
          </rPr>
          <t>TIME SINCE - 73 WEEKS
T=0.25</t>
        </r>
      </text>
    </comment>
    <comment ref="P2" authorId="0" shapeId="0">
      <text>
        <r>
          <rPr>
            <b/>
            <sz val="16"/>
            <color indexed="81"/>
            <rFont val="Tahoma"/>
            <family val="2"/>
          </rPr>
          <t>TIME  - 49 WEEKS
T=0.5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- 46 WEEKS
T=0.5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- 23 WEEKS
T=1</t>
        </r>
      </text>
    </comment>
    <comment ref="AE2" authorId="0" shapeId="0">
      <text>
        <r>
          <rPr>
            <b/>
            <sz val="14"/>
            <color indexed="81"/>
            <rFont val="Tahoma"/>
            <family val="2"/>
          </rPr>
          <t>TIME - 12 WEEKS
T=1</t>
        </r>
      </text>
    </comment>
    <comment ref="H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  <comment ref="M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  <comment ref="R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  <comment ref="W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  <comment ref="AB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  <comment ref="AG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- 37 WEEKS
T=0.5</t>
        </r>
      </text>
    </comment>
    <comment ref="K2" authorId="0" shapeId="0">
      <text>
        <r>
          <rPr>
            <sz val="14"/>
            <color indexed="81"/>
            <rFont val="Tahoma"/>
            <family val="2"/>
          </rPr>
          <t>TIME SINCE - 72  WEEKS
T=0.25</t>
        </r>
      </text>
    </comment>
    <comment ref="P2" authorId="0" shapeId="0">
      <text>
        <r>
          <rPr>
            <sz val="16"/>
            <color indexed="81"/>
            <rFont val="Tahoma"/>
            <family val="2"/>
          </rPr>
          <t>TIME SINCE - 73 WEEKS
T=0.25</t>
        </r>
      </text>
    </comment>
    <comment ref="U2" authorId="0" shapeId="0">
      <text>
        <r>
          <rPr>
            <sz val="14"/>
            <color indexed="81"/>
            <rFont val="Tahoma"/>
            <family val="2"/>
          </rPr>
          <t xml:space="preserve">TIME SINCE - 50 WeekS
T=0.5
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SINCE - 46 WeekS
T=0.5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AE2" authorId="0" shapeId="0">
      <text>
        <r>
          <rPr>
            <b/>
            <sz val="14"/>
            <color indexed="81"/>
            <rFont val="Tahoma"/>
            <family val="2"/>
          </rPr>
          <t>TIME SINCE - 12 WeekS
T=1</t>
        </r>
        <r>
          <rPr>
            <sz val="14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- 37 WEEKS
T=0.5</t>
        </r>
      </text>
    </comment>
    <comment ref="K2" authorId="0" shapeId="0">
      <text>
        <r>
          <rPr>
            <b/>
            <sz val="12"/>
            <color indexed="81"/>
            <rFont val="Tahoma"/>
            <family val="2"/>
          </rPr>
          <t>TIME SINCE - 72 WEEKS
T=0.25</t>
        </r>
      </text>
    </comment>
    <comment ref="P2" authorId="0" shapeId="0">
      <text>
        <r>
          <rPr>
            <b/>
            <sz val="12"/>
            <color indexed="81"/>
            <rFont val="Tahoma"/>
            <family val="2"/>
          </rPr>
          <t>TIME SINCE - 73 WEEKS
T=0.25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SINCE - 50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SINCE - 46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2" authorId="0" shapeId="0">
      <text>
        <r>
          <rPr>
            <b/>
            <sz val="14"/>
            <color indexed="81"/>
            <rFont val="Tahoma"/>
            <family val="2"/>
          </rPr>
          <t>TIME SINCE - 12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- 37 WEEKS
T=0.5</t>
        </r>
      </text>
    </comment>
    <comment ref="K2" authorId="0" shapeId="0">
      <text>
        <r>
          <rPr>
            <b/>
            <sz val="14"/>
            <color indexed="81"/>
            <rFont val="Tahoma"/>
            <family val="2"/>
          </rPr>
          <t>TIME SINCE - 46 WEEKS
T=0.5</t>
        </r>
      </text>
    </comment>
    <comment ref="G4" authorId="0" shapeId="0">
      <text>
        <r>
          <rPr>
            <b/>
            <sz val="9"/>
            <color indexed="81"/>
            <rFont val="Tahoma"/>
            <charset val="1"/>
          </rPr>
          <t>ASIAN GAMES CEREMONY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= 37 WEEKS
T=0.5</t>
        </r>
      </text>
    </comment>
    <comment ref="J2" authorId="0" shapeId="0">
      <text>
        <r>
          <rPr>
            <b/>
            <sz val="16"/>
            <color indexed="81"/>
            <rFont val="Tahoma"/>
            <family val="2"/>
          </rPr>
          <t>TIME SINCE = 50  WEEKS
T=0.5</t>
        </r>
      </text>
    </comment>
    <comment ref="O2" authorId="0" shapeId="0">
      <text>
        <r>
          <rPr>
            <b/>
            <sz val="16"/>
            <color indexed="81"/>
            <rFont val="Tahoma"/>
            <family val="2"/>
          </rPr>
          <t>TIME SINCE = 46  WEEKS
T=0.5</t>
        </r>
      </text>
    </comment>
    <comment ref="T2" authorId="0" shapeId="0">
      <text>
        <r>
          <rPr>
            <b/>
            <sz val="16"/>
            <color indexed="81"/>
            <rFont val="Tahoma"/>
            <family val="2"/>
          </rPr>
          <t>TIME SINCE = 12  WEEKS
T=1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- 37 WEEKS
T=0.5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- 50 WEEKS
T=0.5</t>
        </r>
      </text>
    </comment>
    <comment ref="O2" authorId="0" shapeId="0">
      <text>
        <r>
          <rPr>
            <b/>
            <sz val="12"/>
            <color indexed="81"/>
            <rFont val="Tahoma"/>
            <family val="2"/>
          </rPr>
          <t>TIME SINCE - 49 WEEKS
T=0.5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- 46 WEEKS
T=0.5</t>
        </r>
      </text>
    </comment>
    <comment ref="Y2" authorId="0" shapeId="0">
      <text>
        <r>
          <rPr>
            <b/>
            <sz val="16"/>
            <color indexed="81"/>
            <rFont val="Tahoma"/>
            <family val="2"/>
          </rPr>
          <t>TIME SINCE = 12  WEEKS
T=1</t>
        </r>
      </text>
    </comment>
  </commentList>
</comments>
</file>

<file path=xl/sharedStrings.xml><?xml version="1.0" encoding="utf-8"?>
<sst xmlns="http://schemas.openxmlformats.org/spreadsheetml/2006/main" count="1041" uniqueCount="318">
  <si>
    <t>S.No.</t>
  </si>
  <si>
    <t>Name</t>
  </si>
  <si>
    <t>DOB</t>
  </si>
  <si>
    <t>29.04.2006</t>
  </si>
  <si>
    <t>OPTIMIST</t>
  </si>
  <si>
    <t>Sl.no</t>
  </si>
  <si>
    <t>Gender</t>
  </si>
  <si>
    <t>M</t>
  </si>
  <si>
    <t>27.09.2008</t>
  </si>
  <si>
    <t>10.12.2007</t>
  </si>
  <si>
    <t>F</t>
  </si>
  <si>
    <t>01.01.2007</t>
  </si>
  <si>
    <t>EKLAVYA BATHAM</t>
  </si>
  <si>
    <t>KRISHNA DIWAKAR</t>
  </si>
  <si>
    <t>AKASH TANGAI</t>
  </si>
  <si>
    <t>DEEKSHITHA K</t>
  </si>
  <si>
    <t>SHAGUN JHA</t>
  </si>
  <si>
    <t>15.08.2010</t>
  </si>
  <si>
    <t>06.05.2009</t>
  </si>
  <si>
    <t>03.11.2007</t>
  </si>
  <si>
    <t>13.05.2008</t>
  </si>
  <si>
    <t>22.01.2009</t>
  </si>
  <si>
    <t>23.05.2009</t>
  </si>
  <si>
    <t>04.02.2008</t>
  </si>
  <si>
    <t>17.04.2008</t>
  </si>
  <si>
    <t>29.07.2008</t>
  </si>
  <si>
    <t>SHITAL SENDHAV</t>
  </si>
  <si>
    <t>AARTI VERMA</t>
  </si>
  <si>
    <t>M JEEVAN KUMAR</t>
  </si>
  <si>
    <t>29ER</t>
  </si>
  <si>
    <t>27.06.2006</t>
  </si>
  <si>
    <t>18.07.2006</t>
  </si>
  <si>
    <t>NP</t>
  </si>
  <si>
    <t>21.08.2009</t>
  </si>
  <si>
    <t>15.01.2010</t>
  </si>
  <si>
    <t xml:space="preserve">Club </t>
  </si>
  <si>
    <t>Total Scores</t>
  </si>
  <si>
    <t>NSS BHOPAL</t>
  </si>
  <si>
    <t>YCH</t>
  </si>
  <si>
    <t>NBSC</t>
  </si>
  <si>
    <t>TSC</t>
  </si>
  <si>
    <t>CESC</t>
  </si>
  <si>
    <t>RMYC</t>
  </si>
  <si>
    <t>TNSA</t>
  </si>
  <si>
    <t>SSC</t>
  </si>
  <si>
    <t>RBYC</t>
  </si>
  <si>
    <t>INWTC MUMBAI</t>
  </si>
  <si>
    <t>CLUB</t>
  </si>
  <si>
    <t>CLUBS</t>
  </si>
  <si>
    <t>28.04.2007</t>
  </si>
  <si>
    <t>SCORES</t>
  </si>
  <si>
    <t>GYA</t>
  </si>
  <si>
    <t>SCORE</t>
  </si>
  <si>
    <t>ARYAN HARSHYANA</t>
  </si>
  <si>
    <t>07.06.2008</t>
  </si>
  <si>
    <t>BONGUR BUNNY</t>
  </si>
  <si>
    <t>01.01.2010</t>
  </si>
  <si>
    <t>VIVAN KUDALE</t>
  </si>
  <si>
    <t>SANJANA BHASIN</t>
  </si>
  <si>
    <t>ARYAMAN SUNIL TRIVEDI</t>
  </si>
  <si>
    <t>12.08.2010</t>
  </si>
  <si>
    <t>22.08.2011</t>
  </si>
  <si>
    <t>01.02.2010</t>
  </si>
  <si>
    <t>15.10.2009</t>
  </si>
  <si>
    <t>14.07.2009</t>
  </si>
  <si>
    <t>13.10.2010</t>
  </si>
  <si>
    <t>04.12.2009</t>
  </si>
  <si>
    <t>SRAVAN KATRAVATH</t>
  </si>
  <si>
    <t>KETHAVATH NITHIN</t>
  </si>
  <si>
    <t>AARYA RAOTE</t>
  </si>
  <si>
    <t>YEROLLU JOHN</t>
  </si>
  <si>
    <t>SUMANT ARUNACHALAM</t>
  </si>
  <si>
    <t>01.11.2006</t>
  </si>
  <si>
    <t>AASTHA PANDEY</t>
  </si>
  <si>
    <t>21.03.2011</t>
  </si>
  <si>
    <t>ANSHU YADAV</t>
  </si>
  <si>
    <t>17.01.2009</t>
  </si>
  <si>
    <t>RUDRESH SINGH PATEL</t>
  </si>
  <si>
    <t>25.08.2009</t>
  </si>
  <si>
    <t>SMRIDDHI BATHAM</t>
  </si>
  <si>
    <t>07.01.2012</t>
  </si>
  <si>
    <t>ALIA SABREEN FAISAL</t>
  </si>
  <si>
    <t>LAHARI KOMMARAVELLY</t>
  </si>
  <si>
    <t>17.12.2010</t>
  </si>
  <si>
    <t>10.12.2008</t>
  </si>
  <si>
    <t>SAANVI SINGH</t>
  </si>
  <si>
    <t>23.07.2010</t>
  </si>
  <si>
    <t>EASHAAN MEHTA</t>
  </si>
  <si>
    <t>13.08.2009</t>
  </si>
  <si>
    <t>MAANYA REDDY</t>
  </si>
  <si>
    <t>20.05.2008</t>
  </si>
  <si>
    <t>VANTAVA RAGHURAM</t>
  </si>
  <si>
    <t>02.12.2013</t>
  </si>
  <si>
    <t>SSC/NBSC</t>
  </si>
  <si>
    <t>DHRUVA S MARATHE</t>
  </si>
  <si>
    <t>16.11.2009</t>
  </si>
  <si>
    <t>420 (BOYS)</t>
  </si>
  <si>
    <t>420 (MIXED)</t>
  </si>
  <si>
    <t>NO. OF ENTRIES (N)</t>
  </si>
  <si>
    <t>POS. IN REGATTA (P)</t>
  </si>
  <si>
    <t>TIME ADJUSTMENT FACTOR (T)</t>
  </si>
  <si>
    <t>R/OFF</t>
  </si>
  <si>
    <t>KSHITIJ SHARMA</t>
  </si>
  <si>
    <t>INWTC (MB)</t>
  </si>
  <si>
    <t>ARJUN S MARATHE</t>
  </si>
  <si>
    <t>SHRAVAN NILESH JADHAV</t>
  </si>
  <si>
    <t>MANKA SHARMA</t>
  </si>
  <si>
    <t>AADYA SACHDEVA</t>
  </si>
  <si>
    <t>AKSHAY KUMAR NARAYANA</t>
  </si>
  <si>
    <t>SAMAIRA CHANDA</t>
  </si>
  <si>
    <t>KRISHNA VENKITACHALAM</t>
  </si>
  <si>
    <t>AYUSH DIPAK NIKAM</t>
  </si>
  <si>
    <t>FREYANA DRIVER</t>
  </si>
  <si>
    <t>RIZWAN MOHD</t>
  </si>
  <si>
    <t>DIVESH SANTOSH NAIDU</t>
  </si>
  <si>
    <t>INWTC (MANDOVI)</t>
  </si>
  <si>
    <t>28.02.2011</t>
  </si>
  <si>
    <t>10.04.2010</t>
  </si>
  <si>
    <t>10.09.2011</t>
  </si>
  <si>
    <t>30.11.2012</t>
  </si>
  <si>
    <t>15.02.2012</t>
  </si>
  <si>
    <t>18.09.2010</t>
  </si>
  <si>
    <t>16.02.2010</t>
  </si>
  <si>
    <t>05.06.2010</t>
  </si>
  <si>
    <t>17.07.2012</t>
  </si>
  <si>
    <t>21.07.2012</t>
  </si>
  <si>
    <t>06.11.2013</t>
  </si>
  <si>
    <t>06.06.2011</t>
  </si>
  <si>
    <t>KARROLLA KARTHIK</t>
  </si>
  <si>
    <t>10.09.2008</t>
  </si>
  <si>
    <t>SAIL INDIA 2023, MUMBAI (24-31 JAN 23)</t>
  </si>
  <si>
    <t>SHASHANK BATHAM</t>
  </si>
  <si>
    <t>24.05.2007</t>
  </si>
  <si>
    <t>AKSHAT KUMAR DOHARE</t>
  </si>
  <si>
    <t>RAMAKANT VERMA</t>
  </si>
  <si>
    <t>PREET SIWAL</t>
  </si>
  <si>
    <t>DIVYANSHI MISHRA</t>
  </si>
  <si>
    <t>14.06.2007</t>
  </si>
  <si>
    <t>SHUBHAM YADAV</t>
  </si>
  <si>
    <t>01.01.2009</t>
  </si>
  <si>
    <t>YAI 3RD SECUNDERABAD CLUB YOUTH REGATTA 2023 (10-15 JUL 23)</t>
  </si>
  <si>
    <t>YAI 3RD SECUNDERABAD YOUTH REGATTA (10-15 jul 23)</t>
  </si>
  <si>
    <t>17.03.2007</t>
  </si>
  <si>
    <t>GANESH PEERATTA</t>
  </si>
  <si>
    <t xml:space="preserve">MS DANIEL </t>
  </si>
  <si>
    <t>PRANAY ITTTEMALA</t>
  </si>
  <si>
    <t>10.03.2009</t>
  </si>
  <si>
    <t>05.05.2008</t>
  </si>
  <si>
    <t>DHANANJAY PRADHAN</t>
  </si>
  <si>
    <t>YAI 3RD SECUNDERABAD CLUB REGATTA (11-15 JUL 23)_</t>
  </si>
  <si>
    <t>PARANDI RAVALI / SRAVAN KATRAVATH</t>
  </si>
  <si>
    <t>THANUJA KAMESWAR / PEERKATLA GANESH</t>
  </si>
  <si>
    <t>SHLOKA MAHESH / NAVADEEP</t>
  </si>
  <si>
    <t>18.02.2006 / 01.01.2007</t>
  </si>
  <si>
    <t>24.07.2007 / 17.03.2007</t>
  </si>
  <si>
    <t>24.11.2006 / 17.09.2007</t>
  </si>
  <si>
    <t xml:space="preserve">YAI 3RD SECUNDERABAD CLUB YOUTH REGATTA (11-15 JUL 23) </t>
  </si>
  <si>
    <t>INWTC(MANDOVI)/NBSC</t>
  </si>
  <si>
    <t>SUNIL MUDAVATH / SATYAM JHA</t>
  </si>
  <si>
    <t>SACHIN BETHAMALLA / RAMAKANT</t>
  </si>
  <si>
    <t xml:space="preserve">18.06.2006 / 26.05.2007 </t>
  </si>
  <si>
    <t>19.04.2005 /  10.12.2008</t>
  </si>
  <si>
    <t>BANDARAM SAHITH</t>
  </si>
  <si>
    <t>SHREYA KRISHNA LAKSHMINARAYANAN</t>
  </si>
  <si>
    <t>VAISHNAVI VEERAVAMSHAM / PRANAY ITTEMALLA</t>
  </si>
  <si>
    <t>01.10.2006 / 10.03.2009</t>
  </si>
  <si>
    <t>NEW TEAM</t>
  </si>
  <si>
    <t>VIKRAM SINGH BHATI / BODA NAVADEEP</t>
  </si>
  <si>
    <t>09.04.2008 / 17.09.2007</t>
  </si>
  <si>
    <t>M DEEPAK KUMAR</t>
  </si>
  <si>
    <t>06.08.2007</t>
  </si>
  <si>
    <t>YERRA HARSHA VARDHAN</t>
  </si>
  <si>
    <t>06.04.2007</t>
  </si>
  <si>
    <t>GOVARDHAN PALLARA</t>
  </si>
  <si>
    <t>MANIDEEP PEERKATALA</t>
  </si>
  <si>
    <t>VINOD DANDU</t>
  </si>
  <si>
    <t>BINDU RATHLAVATH</t>
  </si>
  <si>
    <t>CHANDRALEKHA TATTARI</t>
  </si>
  <si>
    <t>AGASTYA DAMISHETTY</t>
  </si>
  <si>
    <t>GOWTHAM YADAV YERSANOLLA</t>
  </si>
  <si>
    <t>KRITHIKA VISHWANATHAN</t>
  </si>
  <si>
    <t>DIYA PATEL</t>
  </si>
  <si>
    <t>28.10.2009</t>
  </si>
  <si>
    <t>01.06.2011</t>
  </si>
  <si>
    <t>17.03.2010</t>
  </si>
  <si>
    <t>26.09.2009</t>
  </si>
  <si>
    <t>27.06.2013</t>
  </si>
  <si>
    <t>21.02.2010</t>
  </si>
  <si>
    <t>30.05.2009</t>
  </si>
  <si>
    <t>19</t>
  </si>
  <si>
    <t>24</t>
  </si>
  <si>
    <t>30</t>
  </si>
  <si>
    <t>PRATEEEK PAL</t>
  </si>
  <si>
    <t>DARAYUS J KARANJIA</t>
  </si>
  <si>
    <t>SHIVANSH PANDYA</t>
  </si>
  <si>
    <t>29.12.2010</t>
  </si>
  <si>
    <t>31.03.2011</t>
  </si>
  <si>
    <t>ILCA 4 (BOYS)</t>
  </si>
  <si>
    <t>KRISHNA GOVINDA ASHYANTH</t>
  </si>
  <si>
    <t>05.12.2009</t>
  </si>
  <si>
    <t>ILCA4(GIRLS)</t>
  </si>
  <si>
    <t>NIKHIL DILIP MANDAVKAR / KARROLLA KARTHIK</t>
  </si>
  <si>
    <t>22.09.2006 / 03.11.2007</t>
  </si>
  <si>
    <t>0 RACES</t>
  </si>
  <si>
    <t>CESC/TSC</t>
  </si>
  <si>
    <t>ARYAN HARSHAYANA</t>
  </si>
  <si>
    <t>INWTC MBI</t>
  </si>
  <si>
    <t>LUV SAKPAL</t>
  </si>
  <si>
    <t>PAREEKSHIT NAIR</t>
  </si>
  <si>
    <t>ADHVAIT MENON</t>
  </si>
  <si>
    <t>HRIETHIK AMAR JAISWAL</t>
  </si>
  <si>
    <t>PEARL COLCALCAR</t>
  </si>
  <si>
    <t>24.09.2006</t>
  </si>
  <si>
    <t>10.05.2009</t>
  </si>
  <si>
    <t xml:space="preserve">YAI SAILING CHAMPIONSHIP 2023, MUMBAI (07-13 FEB 23) </t>
  </si>
  <si>
    <t>Not Eligible to represent India view Foreign passport</t>
  </si>
  <si>
    <t>REMARKS</t>
  </si>
  <si>
    <t>Not Eligible to represent India view Foreign passport (Ms Shloka)</t>
  </si>
  <si>
    <t>Remarks</t>
  </si>
  <si>
    <t>NATIONALS SCORE+ BEST TWO (OUT OF REST)</t>
  </si>
  <si>
    <t>Nationals Score+ Best Two (out of REST)</t>
  </si>
  <si>
    <t xml:space="preserve">Nationals Score + Best two (out of REST) </t>
  </si>
  <si>
    <t>ILCA 6 - OPEN</t>
  </si>
  <si>
    <t>TSA</t>
  </si>
  <si>
    <t>VASU CHANDRAWANSHI</t>
  </si>
  <si>
    <t>04.11.2012</t>
  </si>
  <si>
    <t>RAHUL SARPJIT SONAR</t>
  </si>
  <si>
    <t>22.09.2009</t>
  </si>
  <si>
    <t>MAHI VERMA</t>
  </si>
  <si>
    <t>RAJVEER YADAV</t>
  </si>
  <si>
    <t>11.01.2012</t>
  </si>
  <si>
    <t>BHANUCHANDER MUTA</t>
  </si>
  <si>
    <t>15.09.2010</t>
  </si>
  <si>
    <t>HRIDAY JOSHI</t>
  </si>
  <si>
    <t>10.09.2010</t>
  </si>
  <si>
    <t>DHOKI SATHWIK</t>
  </si>
  <si>
    <t>RAVI NAYAK PALTHYA</t>
  </si>
  <si>
    <t>24.03.2011</t>
  </si>
  <si>
    <t>TELUGU KARTHIK</t>
  </si>
  <si>
    <t>30.09.2010</t>
  </si>
  <si>
    <t>BADRINATH NIRUDU</t>
  </si>
  <si>
    <t>29.08.2011</t>
  </si>
  <si>
    <t>VISHNU ADIRALA</t>
  </si>
  <si>
    <t>25.07.2011</t>
  </si>
  <si>
    <t>KATYAYANI KAUSHIK</t>
  </si>
  <si>
    <t>06.04.2010</t>
  </si>
  <si>
    <t>SHRIYA KOTHARI</t>
  </si>
  <si>
    <t>05.02.2009</t>
  </si>
  <si>
    <t>SARTHAK SUDHIR NALWADE</t>
  </si>
  <si>
    <t>09.06.2011</t>
  </si>
  <si>
    <t>JAGRAV KUMAR</t>
  </si>
  <si>
    <t>02.01.2011</t>
  </si>
  <si>
    <t>ZAYAAN ZULFIKAR MANDASORWALA</t>
  </si>
  <si>
    <t>20.03.2012</t>
  </si>
  <si>
    <t>MADHAVI ARJUN</t>
  </si>
  <si>
    <t>RMSC</t>
  </si>
  <si>
    <t>22.06.2011</t>
  </si>
  <si>
    <t>SAMAIRA TANDON</t>
  </si>
  <si>
    <t>04.06.2013</t>
  </si>
  <si>
    <t>LAKSHYA C</t>
  </si>
  <si>
    <t>26.08.2013</t>
  </si>
  <si>
    <t>MEENAKSHI TRIVEDI</t>
  </si>
  <si>
    <t>18.02.2012</t>
  </si>
  <si>
    <t>AMYA KUMAR</t>
  </si>
  <si>
    <t>22.07.2012</t>
  </si>
  <si>
    <t>YAI YOUTH NATIONALS 2023, MUMBAI (06-12 OCT 23)</t>
  </si>
  <si>
    <t xml:space="preserve">SAIL INDIA 2023 MUMBAI (24-31 JAN 2023) </t>
  </si>
  <si>
    <t>14TH MONSOON REGATTA, HYD (16-23 JUL 23)</t>
  </si>
  <si>
    <t>YAI YOUTH MULTICLASS SAILING CHAMPIONSHIP, MYSORE (10-14 AUG23)</t>
  </si>
  <si>
    <t>SAIL INDIA 2024, MUMBAI (12-20 JAN 24)</t>
  </si>
  <si>
    <t>YAI YOUTH MULTICLASS SAILING CHAMPIONSHIP, MYSORE (10-14 AUG 23)</t>
  </si>
  <si>
    <t xml:space="preserve">YAI YOUTH NATIONAL2023, MUMBAI (06-12 OCT 23) </t>
  </si>
  <si>
    <t>YAI SAILING CHAMPIONSHIP 2023, MUMBAI (07-13 FEB 23)</t>
  </si>
  <si>
    <t>SAIL INDIA 2023, MUMBAI (24 - 31 JAN 23)</t>
  </si>
  <si>
    <t>YAI YOUTH NATIONAL, MUMBAI (06-12 OCT 23)</t>
  </si>
  <si>
    <t>YAI YOUTH MULTICLASS SAILING CHAMPIONSIHP, MYSORE (14 AUG 23)</t>
  </si>
  <si>
    <t>2ND YAI NORTH EAST REGATTA 24, SHILLONG (01-06 APR 24)</t>
  </si>
  <si>
    <t>BONNELLU RAVI KUMAR</t>
  </si>
  <si>
    <t>KARTHIK BANDARI</t>
  </si>
  <si>
    <t>GARVIT KUMAR</t>
  </si>
  <si>
    <t>INWTC VZG</t>
  </si>
  <si>
    <t>PRIYANSHU GUPTA</t>
  </si>
  <si>
    <t>ARYAN AGARWAL</t>
  </si>
  <si>
    <t>ALIZA FATIMA</t>
  </si>
  <si>
    <t>16.03.2011</t>
  </si>
  <si>
    <t>19.09.2009</t>
  </si>
  <si>
    <t>15.04.2011</t>
  </si>
  <si>
    <t>20.11.2012</t>
  </si>
  <si>
    <t>05.06.2011</t>
  </si>
  <si>
    <t>13.05.2012</t>
  </si>
  <si>
    <t>AJAY GAJJI</t>
  </si>
  <si>
    <t>PARTH SINGH CHOUHAN</t>
  </si>
  <si>
    <t>INWTC (VZG)</t>
  </si>
  <si>
    <t>SHARANYA JADHAV</t>
  </si>
  <si>
    <t>24.02.2008</t>
  </si>
  <si>
    <t>05.03.2008</t>
  </si>
  <si>
    <t>KALVARALA ABI RAM</t>
  </si>
  <si>
    <t>25.11.2007</t>
  </si>
  <si>
    <t>30.07.2008</t>
  </si>
  <si>
    <t>SHUBHAANKAR AGARWAL</t>
  </si>
  <si>
    <t>24.08.2010</t>
  </si>
  <si>
    <t>SOMYA SINGH PATEL</t>
  </si>
  <si>
    <t>25.04.2007</t>
  </si>
  <si>
    <t>21.05.2010</t>
  </si>
  <si>
    <t>2ND YAI NORTH EAST REGATTA 2024, SHILLONG (03-07 APR 24)</t>
  </si>
  <si>
    <t>AJAY YADAV / ABHIRAJ YADAV</t>
  </si>
  <si>
    <t>NSS, BHOPAL</t>
  </si>
  <si>
    <t>VIKRAM SINGH BHATI / SHIVAM WALMIKI</t>
  </si>
  <si>
    <t>03.08.2006 / 26.10.2006</t>
  </si>
  <si>
    <t>09.04.2008 / 09.08.2011</t>
  </si>
  <si>
    <t>PAIR BROKEN IN 2ND NE RAGATA</t>
  </si>
  <si>
    <t>DIVYANSHI MISHRA / ANIRAJ SENDHAV</t>
  </si>
  <si>
    <t>14.06.2007 / 15.08.2005</t>
  </si>
  <si>
    <t>AGE OF ANIRAJ EXCEEDING AGE LIMIT</t>
  </si>
  <si>
    <t>3/10 RACES</t>
  </si>
  <si>
    <t>1/10 RACES</t>
  </si>
  <si>
    <t>OYA</t>
  </si>
  <si>
    <t xml:space="preserve">SACHIN 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</si>
</sst>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2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u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indexed="81"/>
      <name val="Tahoma"/>
      <family val="2"/>
    </font>
    <font>
      <b/>
      <sz val="12"/>
      <color indexed="81"/>
      <name val="Tahoma"/>
      <family val="2"/>
    </font>
    <font>
      <b/>
      <sz val="14"/>
      <color indexed="81"/>
      <name val="Tahoma"/>
      <family val="2"/>
    </font>
    <font>
      <sz val="16"/>
      <color indexed="81"/>
      <name val="Tahoma"/>
      <family val="2"/>
    </font>
    <font>
      <b/>
      <sz val="16"/>
      <color indexed="81"/>
      <name val="Tahoma"/>
      <family val="2"/>
    </font>
    <font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8" fillId="0" borderId="0" applyFont="0" applyFill="0" applyBorder="0" applyAlignment="0" applyProtection="0"/>
  </cellStyleXfs>
  <cellXfs count="174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/>
    <xf numFmtId="0" fontId="0" fillId="0" borderId="1" xfId="0" quotePrefix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/>
    <xf numFmtId="0" fontId="0" fillId="0" borderId="0" xfId="0" applyFont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0" xfId="0" applyFont="1"/>
    <xf numFmtId="0" fontId="0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49" fontId="0" fillId="0" borderId="0" xfId="0" applyNumberFormat="1" applyFont="1"/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0" fillId="3" borderId="3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3" borderId="3" xfId="0" applyNumberFormat="1" applyFont="1" applyFill="1" applyBorder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0" fontId="0" fillId="2" borderId="0" xfId="0" applyNumberFormat="1" applyFont="1" applyFill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3" borderId="1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vertical="center"/>
    </xf>
    <xf numFmtId="0" fontId="2" fillId="0" borderId="1" xfId="0" applyFont="1" applyBorder="1" applyAlignment="1">
      <alignment horizontal="left"/>
    </xf>
    <xf numFmtId="0" fontId="0" fillId="3" borderId="2" xfId="0" applyNumberFormat="1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3" borderId="1" xfId="0" applyNumberFormat="1" applyFon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2" fontId="0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" fontId="0" fillId="2" borderId="1" xfId="0" applyNumberFormat="1" applyFont="1" applyFill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0" fillId="2" borderId="6" xfId="0" applyFont="1" applyFill="1" applyBorder="1" applyAlignment="1">
      <alignment vertical="center" wrapText="1"/>
    </xf>
    <xf numFmtId="0" fontId="0" fillId="0" borderId="1" xfId="0" applyNumberFormat="1" applyFont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3" borderId="1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1" fontId="0" fillId="0" borderId="1" xfId="0" applyNumberFormat="1" applyBorder="1" applyAlignment="1">
      <alignment vertical="center"/>
    </xf>
    <xf numFmtId="0" fontId="0" fillId="0" borderId="1" xfId="0" applyFont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0" fillId="0" borderId="0" xfId="0" applyFont="1" applyAlignment="1">
      <alignment horizontal="left"/>
    </xf>
    <xf numFmtId="1" fontId="2" fillId="3" borderId="1" xfId="0" quotePrefix="1" applyNumberFormat="1" applyFont="1" applyFill="1" applyBorder="1" applyAlignment="1">
      <alignment horizontal="center" wrapText="1"/>
    </xf>
    <xf numFmtId="15" fontId="0" fillId="0" borderId="0" xfId="0" applyNumberFormat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vertical="center" wrapText="1"/>
    </xf>
    <xf numFmtId="0" fontId="0" fillId="7" borderId="1" xfId="0" applyFont="1" applyFill="1" applyBorder="1" applyAlignment="1">
      <alignment horizontal="center" vertical="center"/>
    </xf>
    <xf numFmtId="0" fontId="0" fillId="7" borderId="1" xfId="0" applyNumberFormat="1" applyFont="1" applyFill="1" applyBorder="1" applyAlignment="1">
      <alignment horizontal="center" vertical="center"/>
    </xf>
    <xf numFmtId="1" fontId="0" fillId="7" borderId="1" xfId="0" applyNumberFormat="1" applyFont="1" applyFill="1" applyBorder="1" applyAlignment="1">
      <alignment horizontal="center" vertical="center"/>
    </xf>
    <xf numFmtId="0" fontId="0" fillId="7" borderId="1" xfId="0" applyFont="1" applyFill="1" applyBorder="1" applyAlignment="1">
      <alignment wrapText="1"/>
    </xf>
    <xf numFmtId="0" fontId="0" fillId="7" borderId="1" xfId="0" applyFont="1" applyFill="1" applyBorder="1"/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7" borderId="0" xfId="0" applyFill="1" applyAlignment="1">
      <alignment vertical="center"/>
    </xf>
    <xf numFmtId="2" fontId="0" fillId="7" borderId="1" xfId="0" applyNumberFormat="1" applyFont="1" applyFill="1" applyBorder="1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0" fontId="0" fillId="7" borderId="1" xfId="0" applyNumberFormat="1" applyFont="1" applyFill="1" applyBorder="1" applyAlignment="1">
      <alignment horizontal="center" vertical="center" wrapText="1"/>
    </xf>
    <xf numFmtId="0" fontId="0" fillId="7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49" fontId="0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49" fontId="0" fillId="7" borderId="1" xfId="0" applyNumberFormat="1" applyFont="1" applyFill="1" applyBorder="1" applyAlignment="1">
      <alignment horizontal="center" vertical="center"/>
    </xf>
    <xf numFmtId="49" fontId="0" fillId="7" borderId="1" xfId="0" applyNumberForma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49" fontId="0" fillId="7" borderId="1" xfId="0" applyNumberFormat="1" applyFont="1" applyFill="1" applyBorder="1" applyAlignment="1">
      <alignment horizontal="center" vertical="center" wrapText="1"/>
    </xf>
    <xf numFmtId="0" fontId="0" fillId="7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2" fillId="7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wrapText="1"/>
    </xf>
    <xf numFmtId="0" fontId="0" fillId="7" borderId="1" xfId="0" applyFont="1" applyFill="1" applyBorder="1" applyAlignment="1">
      <alignment vertical="center" wrapText="1"/>
    </xf>
    <xf numFmtId="164" fontId="0" fillId="0" borderId="0" xfId="1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6" borderId="1" xfId="0" applyNumberFormat="1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6" borderId="2" xfId="0" applyNumberFormat="1" applyFont="1" applyFill="1" applyBorder="1" applyAlignment="1">
      <alignment horizontal="center" vertical="center" wrapText="1"/>
    </xf>
    <xf numFmtId="0" fontId="4" fillId="6" borderId="4" xfId="0" applyNumberFormat="1" applyFont="1" applyFill="1" applyBorder="1" applyAlignment="1">
      <alignment horizontal="center" vertical="center" wrapText="1"/>
    </xf>
    <xf numFmtId="0" fontId="4" fillId="6" borderId="5" xfId="0" applyNumberFormat="1" applyFont="1" applyFill="1" applyBorder="1" applyAlignment="1">
      <alignment horizontal="center" vertical="center" wrapText="1"/>
    </xf>
    <xf numFmtId="0" fontId="1" fillId="2" borderId="6" xfId="0" applyNumberFormat="1" applyFont="1" applyFill="1" applyBorder="1" applyAlignment="1">
      <alignment vertical="center" wrapText="1"/>
    </xf>
    <xf numFmtId="0" fontId="1" fillId="2" borderId="3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J76"/>
  <sheetViews>
    <sheetView view="pageBreakPreview" zoomScale="70" zoomScaleNormal="100" zoomScaleSheetLayoutView="70" workbookViewId="0">
      <pane xSplit="10" ySplit="3" topLeftCell="K12" activePane="bottomRight" state="frozen"/>
      <selection pane="topRight" activeCell="R1" sqref="R1"/>
      <selection pane="bottomLeft" activeCell="A4" sqref="A4"/>
      <selection pane="bottomRight" activeCell="AO12" sqref="AO12"/>
    </sheetView>
  </sheetViews>
  <sheetFormatPr defaultRowHeight="15" x14ac:dyDescent="0.25"/>
  <cols>
    <col min="1" max="1" width="6" style="12" customWidth="1"/>
    <col min="2" max="2" width="26.5703125" style="12" customWidth="1"/>
    <col min="3" max="3" width="16.140625" style="12" customWidth="1"/>
    <col min="4" max="4" width="7.5703125" style="12" customWidth="1"/>
    <col min="5" max="5" width="14.85546875" style="91" bestFit="1" customWidth="1"/>
    <col min="6" max="6" width="5.5703125" style="9" customWidth="1"/>
    <col min="7" max="7" width="7.140625" style="9" customWidth="1"/>
    <col min="8" max="8" width="11" style="9" customWidth="1"/>
    <col min="9" max="9" width="9.140625" style="9" customWidth="1"/>
    <col min="10" max="10" width="9.28515625" style="9" customWidth="1"/>
    <col min="11" max="30" width="7.140625" style="9" customWidth="1"/>
    <col min="31" max="31" width="4.42578125" style="9" customWidth="1"/>
    <col min="32" max="33" width="7.140625" style="9" customWidth="1"/>
    <col min="34" max="34" width="8.42578125" style="9" customWidth="1"/>
    <col min="35" max="35" width="7.140625" style="9" customWidth="1"/>
    <col min="36" max="36" width="12.7109375" style="33" customWidth="1"/>
    <col min="37" max="42" width="9.140625" style="12"/>
    <col min="43" max="43" width="14.85546875" style="12" customWidth="1"/>
    <col min="44" max="16384" width="9.140625" style="12"/>
  </cols>
  <sheetData>
    <row r="1" spans="1:88" ht="19.5" customHeight="1" x14ac:dyDescent="0.35">
      <c r="A1" s="141" t="s">
        <v>4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3"/>
      <c r="BJ1" s="137" t="s">
        <v>4</v>
      </c>
      <c r="BK1" s="137"/>
      <c r="BL1" s="137"/>
      <c r="BM1" s="137"/>
      <c r="BN1" s="137"/>
      <c r="BO1" s="137"/>
      <c r="BP1" s="137"/>
      <c r="BQ1" s="137"/>
      <c r="BR1" s="137"/>
      <c r="BS1" s="137"/>
      <c r="BT1" s="137"/>
      <c r="BU1" s="137"/>
      <c r="BV1" s="137"/>
      <c r="BW1" s="137"/>
      <c r="BX1" s="137"/>
      <c r="BY1" s="137"/>
      <c r="BZ1" s="137"/>
      <c r="CA1" s="137"/>
      <c r="CB1" s="137"/>
      <c r="CC1" s="137"/>
      <c r="CD1" s="137"/>
      <c r="CE1" s="137"/>
      <c r="CF1" s="137"/>
      <c r="CG1" s="137"/>
      <c r="CH1" s="137"/>
      <c r="CI1" s="137"/>
      <c r="CJ1" s="33"/>
    </row>
    <row r="2" spans="1:88" s="29" customFormat="1" ht="57" customHeight="1" x14ac:dyDescent="0.25">
      <c r="A2" s="139" t="s">
        <v>5</v>
      </c>
      <c r="B2" s="139" t="s">
        <v>1</v>
      </c>
      <c r="C2" s="139" t="s">
        <v>35</v>
      </c>
      <c r="D2" s="139" t="s">
        <v>6</v>
      </c>
      <c r="E2" s="138" t="s">
        <v>2</v>
      </c>
      <c r="F2" s="140" t="s">
        <v>265</v>
      </c>
      <c r="G2" s="140"/>
      <c r="H2" s="140"/>
      <c r="I2" s="140"/>
      <c r="J2" s="140"/>
      <c r="K2" s="145" t="s">
        <v>266</v>
      </c>
      <c r="L2" s="145"/>
      <c r="M2" s="145"/>
      <c r="N2" s="145"/>
      <c r="O2" s="145"/>
      <c r="P2" s="145" t="s">
        <v>267</v>
      </c>
      <c r="Q2" s="145"/>
      <c r="R2" s="145"/>
      <c r="S2" s="145"/>
      <c r="T2" s="145"/>
      <c r="U2" s="145" t="s">
        <v>268</v>
      </c>
      <c r="V2" s="145"/>
      <c r="W2" s="145"/>
      <c r="X2" s="145"/>
      <c r="Y2" s="145"/>
      <c r="Z2" s="145" t="s">
        <v>269</v>
      </c>
      <c r="AA2" s="145"/>
      <c r="AB2" s="145"/>
      <c r="AC2" s="145"/>
      <c r="AD2" s="145"/>
      <c r="AE2" s="145" t="s">
        <v>276</v>
      </c>
      <c r="AF2" s="145"/>
      <c r="AG2" s="145"/>
      <c r="AH2" s="145"/>
      <c r="AI2" s="145"/>
      <c r="AJ2" s="144" t="s">
        <v>219</v>
      </c>
    </row>
    <row r="3" spans="1:88" s="34" customFormat="1" ht="91.5" customHeight="1" x14ac:dyDescent="0.25">
      <c r="A3" s="139"/>
      <c r="B3" s="139"/>
      <c r="C3" s="139"/>
      <c r="D3" s="139"/>
      <c r="E3" s="138"/>
      <c r="F3" s="32" t="s">
        <v>98</v>
      </c>
      <c r="G3" s="32" t="s">
        <v>99</v>
      </c>
      <c r="H3" s="32" t="s">
        <v>100</v>
      </c>
      <c r="I3" s="73" t="s">
        <v>50</v>
      </c>
      <c r="J3" s="50" t="s">
        <v>101</v>
      </c>
      <c r="K3" s="32" t="s">
        <v>98</v>
      </c>
      <c r="L3" s="32" t="s">
        <v>99</v>
      </c>
      <c r="M3" s="32" t="s">
        <v>100</v>
      </c>
      <c r="N3" s="73" t="s">
        <v>50</v>
      </c>
      <c r="O3" s="50" t="s">
        <v>101</v>
      </c>
      <c r="P3" s="32" t="s">
        <v>98</v>
      </c>
      <c r="Q3" s="32" t="s">
        <v>99</v>
      </c>
      <c r="R3" s="32" t="s">
        <v>100</v>
      </c>
      <c r="S3" s="73" t="s">
        <v>50</v>
      </c>
      <c r="T3" s="50" t="s">
        <v>101</v>
      </c>
      <c r="U3" s="32" t="s">
        <v>98</v>
      </c>
      <c r="V3" s="32" t="s">
        <v>99</v>
      </c>
      <c r="W3" s="32" t="s">
        <v>100</v>
      </c>
      <c r="X3" s="73" t="s">
        <v>50</v>
      </c>
      <c r="Y3" s="50" t="s">
        <v>101</v>
      </c>
      <c r="Z3" s="32" t="s">
        <v>98</v>
      </c>
      <c r="AA3" s="32" t="s">
        <v>99</v>
      </c>
      <c r="AB3" s="32" t="s">
        <v>100</v>
      </c>
      <c r="AC3" s="73" t="s">
        <v>50</v>
      </c>
      <c r="AD3" s="50" t="s">
        <v>101</v>
      </c>
      <c r="AE3" s="32" t="s">
        <v>98</v>
      </c>
      <c r="AF3" s="32" t="s">
        <v>99</v>
      </c>
      <c r="AG3" s="32" t="s">
        <v>100</v>
      </c>
      <c r="AH3" s="73" t="s">
        <v>50</v>
      </c>
      <c r="AI3" s="50" t="s">
        <v>101</v>
      </c>
      <c r="AJ3" s="144"/>
    </row>
    <row r="4" spans="1:88" ht="18.75" customHeight="1" x14ac:dyDescent="0.25">
      <c r="A4" s="17">
        <v>1</v>
      </c>
      <c r="B4" s="2" t="s">
        <v>55</v>
      </c>
      <c r="C4" s="2" t="s">
        <v>223</v>
      </c>
      <c r="D4" s="2" t="s">
        <v>7</v>
      </c>
      <c r="E4" s="56" t="s">
        <v>56</v>
      </c>
      <c r="F4" s="66">
        <v>49</v>
      </c>
      <c r="G4" s="66">
        <v>5</v>
      </c>
      <c r="H4" s="66">
        <v>0.5</v>
      </c>
      <c r="I4" s="49">
        <f t="shared" ref="I4:I19" si="0">200*(F4+1-G4)*H4/F4</f>
        <v>91.836734693877546</v>
      </c>
      <c r="J4" s="6">
        <f t="shared" ref="J4:J24" si="1">ROUNDUP(I4,0)</f>
        <v>92</v>
      </c>
      <c r="K4" s="66">
        <v>38</v>
      </c>
      <c r="L4" s="66">
        <v>13</v>
      </c>
      <c r="M4" s="66">
        <v>0.25</v>
      </c>
      <c r="N4" s="49">
        <f>200*(K4+1-L4)*M4/K4</f>
        <v>34.210526315789473</v>
      </c>
      <c r="O4" s="6">
        <f t="shared" ref="O4:O35" si="2">ROUNDUP(N4,0)</f>
        <v>35</v>
      </c>
      <c r="P4" s="82">
        <v>34</v>
      </c>
      <c r="Q4" s="82">
        <v>8</v>
      </c>
      <c r="R4" s="82">
        <v>0.5</v>
      </c>
      <c r="S4" s="49">
        <f>200*(P4+1-Q4)*R4/P4</f>
        <v>79.411764705882348</v>
      </c>
      <c r="T4" s="6">
        <f t="shared" ref="T4:T35" si="3">ROUNDUP(S4,0)</f>
        <v>80</v>
      </c>
      <c r="U4" s="82">
        <v>39</v>
      </c>
      <c r="V4" s="82">
        <v>7</v>
      </c>
      <c r="W4" s="82">
        <v>0.5</v>
      </c>
      <c r="X4" s="49">
        <f t="shared" ref="X4:X16" si="4">200*(U4+1-V4)*W4/U4</f>
        <v>84.615384615384613</v>
      </c>
      <c r="Y4" s="6">
        <f t="shared" ref="Y4:Y35" si="5">ROUNDUP(X4,0)</f>
        <v>85</v>
      </c>
      <c r="Z4" s="82">
        <v>54</v>
      </c>
      <c r="AA4" s="82">
        <v>2</v>
      </c>
      <c r="AB4" s="82">
        <v>1</v>
      </c>
      <c r="AC4" s="49">
        <f t="shared" ref="AC4:AC36" si="6">200*(Z4+1-AA4)*AB4/Z4</f>
        <v>196.2962962962963</v>
      </c>
      <c r="AD4" s="6">
        <f t="shared" ref="AD4:AD35" si="7">ROUNDUP(AC4,0)</f>
        <v>197</v>
      </c>
      <c r="AE4" s="82">
        <v>52</v>
      </c>
      <c r="AF4" s="82">
        <v>6</v>
      </c>
      <c r="AG4" s="82">
        <v>1</v>
      </c>
      <c r="AH4" s="49">
        <f t="shared" ref="AH4:AH28" si="8">200*(AE4+1-AF4)*AG4/AE4</f>
        <v>180.76923076923077</v>
      </c>
      <c r="AI4" s="6">
        <f t="shared" ref="AI4:AI35" si="9">ROUNDUP(AH4,0)</f>
        <v>181</v>
      </c>
      <c r="AJ4" s="79">
        <f>LARGE(CHOOSE({1,2,3,4,5},O4,T4,Y4,AD4,AI4),1)+LARGE(CHOOSE({1,2,3,4,5},O4,T4,Y4,AD4,AI4),2)+J4</f>
        <v>470</v>
      </c>
    </row>
    <row r="5" spans="1:88" ht="18.75" customHeight="1" x14ac:dyDescent="0.25">
      <c r="A5" s="17">
        <v>2</v>
      </c>
      <c r="B5" s="2" t="s">
        <v>16</v>
      </c>
      <c r="C5" s="2" t="s">
        <v>37</v>
      </c>
      <c r="D5" s="2" t="s">
        <v>10</v>
      </c>
      <c r="E5" s="56" t="s">
        <v>18</v>
      </c>
      <c r="F5" s="66">
        <v>49</v>
      </c>
      <c r="G5" s="66">
        <v>6</v>
      </c>
      <c r="H5" s="66">
        <v>0.5</v>
      </c>
      <c r="I5" s="49">
        <f t="shared" si="0"/>
        <v>89.795918367346943</v>
      </c>
      <c r="J5" s="6">
        <f t="shared" si="1"/>
        <v>90</v>
      </c>
      <c r="K5" s="66">
        <v>38</v>
      </c>
      <c r="L5" s="66">
        <v>5</v>
      </c>
      <c r="M5" s="66">
        <v>0.25</v>
      </c>
      <c r="N5" s="49">
        <f>200*(K5+1-L5)*M5/K5</f>
        <v>44.736842105263158</v>
      </c>
      <c r="O5" s="6">
        <f t="shared" si="2"/>
        <v>45</v>
      </c>
      <c r="P5" s="82">
        <v>34</v>
      </c>
      <c r="Q5" s="82">
        <v>5</v>
      </c>
      <c r="R5" s="82">
        <v>0.5</v>
      </c>
      <c r="S5" s="49">
        <f>200*(P5+1-Q5)*R5/P5</f>
        <v>88.235294117647058</v>
      </c>
      <c r="T5" s="6">
        <f t="shared" si="3"/>
        <v>89</v>
      </c>
      <c r="U5" s="82">
        <v>39</v>
      </c>
      <c r="V5" s="82">
        <v>18</v>
      </c>
      <c r="W5" s="82">
        <v>0.5</v>
      </c>
      <c r="X5" s="49">
        <f t="shared" si="4"/>
        <v>56.410256410256409</v>
      </c>
      <c r="Y5" s="6">
        <f t="shared" si="5"/>
        <v>57</v>
      </c>
      <c r="Z5" s="82">
        <v>54</v>
      </c>
      <c r="AA5" s="82">
        <v>5</v>
      </c>
      <c r="AB5" s="82">
        <v>1</v>
      </c>
      <c r="AC5" s="49">
        <f t="shared" si="6"/>
        <v>185.18518518518519</v>
      </c>
      <c r="AD5" s="6">
        <f t="shared" si="7"/>
        <v>186</v>
      </c>
      <c r="AE5" s="82">
        <v>52</v>
      </c>
      <c r="AF5" s="82">
        <v>4</v>
      </c>
      <c r="AG5" s="82">
        <v>1</v>
      </c>
      <c r="AH5" s="49">
        <f t="shared" si="8"/>
        <v>188.46153846153845</v>
      </c>
      <c r="AI5" s="6">
        <f t="shared" si="9"/>
        <v>189</v>
      </c>
      <c r="AJ5" s="79">
        <f>LARGE(CHOOSE({1,2,3,4,5},O5,T5,Y5,AD5,AI5),1)+LARGE(CHOOSE({1,2,3,4,5},O5,T5,Y5,AD5,AI5),2)+J5</f>
        <v>465</v>
      </c>
      <c r="AM5" s="75"/>
      <c r="AN5" s="74"/>
    </row>
    <row r="6" spans="1:88" ht="18.75" customHeight="1" x14ac:dyDescent="0.25">
      <c r="A6" s="17">
        <v>3</v>
      </c>
      <c r="B6" s="54" t="s">
        <v>173</v>
      </c>
      <c r="C6" s="2" t="s">
        <v>223</v>
      </c>
      <c r="D6" s="54" t="s">
        <v>7</v>
      </c>
      <c r="E6" s="89" t="s">
        <v>182</v>
      </c>
      <c r="F6" s="66">
        <v>49</v>
      </c>
      <c r="G6" s="66">
        <v>9</v>
      </c>
      <c r="H6" s="66">
        <v>0.5</v>
      </c>
      <c r="I6" s="49">
        <f t="shared" si="0"/>
        <v>83.673469387755105</v>
      </c>
      <c r="J6" s="6">
        <f t="shared" si="1"/>
        <v>84</v>
      </c>
      <c r="K6" s="66">
        <v>38</v>
      </c>
      <c r="L6" s="66" t="s">
        <v>32</v>
      </c>
      <c r="M6" s="66">
        <v>0.25</v>
      </c>
      <c r="N6" s="49">
        <v>0</v>
      </c>
      <c r="O6" s="6">
        <f t="shared" si="2"/>
        <v>0</v>
      </c>
      <c r="P6" s="82">
        <v>34</v>
      </c>
      <c r="Q6" s="82" t="s">
        <v>32</v>
      </c>
      <c r="R6" s="82">
        <v>0.5</v>
      </c>
      <c r="S6" s="49">
        <v>0</v>
      </c>
      <c r="T6" s="6">
        <f t="shared" si="3"/>
        <v>0</v>
      </c>
      <c r="U6" s="82">
        <v>39</v>
      </c>
      <c r="V6" s="82">
        <v>16</v>
      </c>
      <c r="W6" s="82">
        <v>0.5</v>
      </c>
      <c r="X6" s="82">
        <f t="shared" si="4"/>
        <v>61.53846153846154</v>
      </c>
      <c r="Y6" s="6">
        <f t="shared" si="5"/>
        <v>62</v>
      </c>
      <c r="Z6" s="82">
        <v>54</v>
      </c>
      <c r="AA6" s="82">
        <v>8</v>
      </c>
      <c r="AB6" s="82">
        <v>1</v>
      </c>
      <c r="AC6" s="49">
        <f t="shared" si="6"/>
        <v>174.07407407407408</v>
      </c>
      <c r="AD6" s="6">
        <f t="shared" si="7"/>
        <v>175</v>
      </c>
      <c r="AE6" s="82">
        <v>52</v>
      </c>
      <c r="AF6" s="82">
        <v>1</v>
      </c>
      <c r="AG6" s="82">
        <v>1</v>
      </c>
      <c r="AH6" s="49">
        <f t="shared" si="8"/>
        <v>200</v>
      </c>
      <c r="AI6" s="6">
        <f t="shared" si="9"/>
        <v>200</v>
      </c>
      <c r="AJ6" s="79">
        <f>LARGE(CHOOSE({1,2,3,4,5},O6,T6,Y6,AD6,AI6),1)+LARGE(CHOOSE({1,2,3,4,5},O6,T6,Y6,AD6,AI6),2)+J6</f>
        <v>459</v>
      </c>
      <c r="AM6" s="75"/>
      <c r="AN6" s="74"/>
    </row>
    <row r="7" spans="1:88" x14ac:dyDescent="0.25">
      <c r="A7" s="17">
        <v>4</v>
      </c>
      <c r="B7" s="2" t="s">
        <v>15</v>
      </c>
      <c r="C7" s="2" t="s">
        <v>223</v>
      </c>
      <c r="D7" s="2" t="s">
        <v>10</v>
      </c>
      <c r="E7" s="56" t="s">
        <v>21</v>
      </c>
      <c r="F7" s="66">
        <v>49</v>
      </c>
      <c r="G7" s="49">
        <v>17</v>
      </c>
      <c r="H7" s="66">
        <v>0.5</v>
      </c>
      <c r="I7" s="49">
        <f t="shared" si="0"/>
        <v>67.34693877551021</v>
      </c>
      <c r="J7" s="6">
        <f t="shared" si="1"/>
        <v>68</v>
      </c>
      <c r="K7" s="66">
        <v>38</v>
      </c>
      <c r="L7" s="66">
        <v>7</v>
      </c>
      <c r="M7" s="66">
        <v>0.25</v>
      </c>
      <c r="N7" s="49">
        <f t="shared" ref="N7:N14" si="10">200*(K7+1-L7)*M7/K7</f>
        <v>42.10526315789474</v>
      </c>
      <c r="O7" s="6">
        <f t="shared" si="2"/>
        <v>43</v>
      </c>
      <c r="P7" s="82">
        <v>34</v>
      </c>
      <c r="Q7" s="82">
        <v>4</v>
      </c>
      <c r="R7" s="82">
        <v>0.5</v>
      </c>
      <c r="S7" s="49">
        <f t="shared" ref="S7:S16" si="11">200*(P7+1-Q7)*R7/P7</f>
        <v>91.17647058823529</v>
      </c>
      <c r="T7" s="6">
        <f t="shared" si="3"/>
        <v>92</v>
      </c>
      <c r="U7" s="82">
        <v>39</v>
      </c>
      <c r="V7" s="82">
        <v>3</v>
      </c>
      <c r="W7" s="82">
        <v>0.5</v>
      </c>
      <c r="X7" s="49">
        <f t="shared" si="4"/>
        <v>94.871794871794876</v>
      </c>
      <c r="Y7" s="6">
        <f t="shared" si="5"/>
        <v>95</v>
      </c>
      <c r="Z7" s="82">
        <v>54</v>
      </c>
      <c r="AA7" s="82">
        <v>3</v>
      </c>
      <c r="AB7" s="82">
        <v>1</v>
      </c>
      <c r="AC7" s="49">
        <f t="shared" si="6"/>
        <v>192.59259259259258</v>
      </c>
      <c r="AD7" s="6">
        <f t="shared" si="7"/>
        <v>193</v>
      </c>
      <c r="AE7" s="82">
        <v>52</v>
      </c>
      <c r="AF7" s="82">
        <v>2</v>
      </c>
      <c r="AG7" s="82">
        <v>1</v>
      </c>
      <c r="AH7" s="49">
        <f t="shared" si="8"/>
        <v>196.15384615384616</v>
      </c>
      <c r="AI7" s="6">
        <f t="shared" si="9"/>
        <v>197</v>
      </c>
      <c r="AJ7" s="79">
        <f>LARGE(CHOOSE({1,2,3,4,5},O7,T7,Y7,AD7,AI7),1)+LARGE(CHOOSE({1,2,3,4,5},O7,T7,Y7,AD7,AI7),2)+J7</f>
        <v>458</v>
      </c>
      <c r="AM7" s="75"/>
      <c r="AN7" s="74"/>
    </row>
    <row r="8" spans="1:88" ht="15" customHeight="1" x14ac:dyDescent="0.25">
      <c r="A8" s="17">
        <v>5</v>
      </c>
      <c r="B8" s="2" t="s">
        <v>14</v>
      </c>
      <c r="C8" s="2" t="s">
        <v>40</v>
      </c>
      <c r="D8" s="2" t="s">
        <v>7</v>
      </c>
      <c r="E8" s="56" t="s">
        <v>22</v>
      </c>
      <c r="F8" s="66">
        <v>49</v>
      </c>
      <c r="G8" s="66">
        <v>4</v>
      </c>
      <c r="H8" s="66">
        <v>0.5</v>
      </c>
      <c r="I8" s="49">
        <f t="shared" si="0"/>
        <v>93.877551020408163</v>
      </c>
      <c r="J8" s="6">
        <f t="shared" si="1"/>
        <v>94</v>
      </c>
      <c r="K8" s="66">
        <v>38</v>
      </c>
      <c r="L8" s="66">
        <v>3</v>
      </c>
      <c r="M8" s="66">
        <v>0.25</v>
      </c>
      <c r="N8" s="49">
        <f t="shared" si="10"/>
        <v>47.368421052631582</v>
      </c>
      <c r="O8" s="6">
        <f t="shared" si="2"/>
        <v>48</v>
      </c>
      <c r="P8" s="82">
        <v>34</v>
      </c>
      <c r="Q8" s="82">
        <v>9</v>
      </c>
      <c r="R8" s="82">
        <v>0.5</v>
      </c>
      <c r="S8" s="49">
        <f t="shared" si="11"/>
        <v>76.470588235294116</v>
      </c>
      <c r="T8" s="6">
        <f t="shared" si="3"/>
        <v>77</v>
      </c>
      <c r="U8" s="82">
        <v>39</v>
      </c>
      <c r="V8" s="82">
        <v>5</v>
      </c>
      <c r="W8" s="82">
        <v>0.5</v>
      </c>
      <c r="X8" s="49">
        <f t="shared" si="4"/>
        <v>89.743589743589737</v>
      </c>
      <c r="Y8" s="6">
        <f t="shared" si="5"/>
        <v>90</v>
      </c>
      <c r="Z8" s="82">
        <v>54</v>
      </c>
      <c r="AA8" s="82">
        <v>1</v>
      </c>
      <c r="AB8" s="82">
        <v>1</v>
      </c>
      <c r="AC8" s="49">
        <f t="shared" si="6"/>
        <v>200</v>
      </c>
      <c r="AD8" s="6">
        <f t="shared" si="7"/>
        <v>200</v>
      </c>
      <c r="AE8" s="82">
        <v>52</v>
      </c>
      <c r="AF8" s="82">
        <v>13</v>
      </c>
      <c r="AG8" s="82">
        <v>1</v>
      </c>
      <c r="AH8" s="49">
        <f t="shared" si="8"/>
        <v>153.84615384615384</v>
      </c>
      <c r="AI8" s="6">
        <f t="shared" si="9"/>
        <v>154</v>
      </c>
      <c r="AJ8" s="79">
        <f>LARGE(CHOOSE({1,2,3,4,5},O8,T8,Y8,AD8,AI8),1)+LARGE(CHOOSE({1,2,3,4,5},O8,T8,Y8,AD8,AI8),2)+J8</f>
        <v>448</v>
      </c>
      <c r="AM8" s="75"/>
      <c r="AN8" s="74"/>
    </row>
    <row r="9" spans="1:88" ht="18.75" customHeight="1" x14ac:dyDescent="0.25">
      <c r="A9" s="17">
        <v>6</v>
      </c>
      <c r="B9" s="2" t="s">
        <v>82</v>
      </c>
      <c r="C9" s="2" t="s">
        <v>223</v>
      </c>
      <c r="D9" s="2" t="s">
        <v>10</v>
      </c>
      <c r="E9" s="56" t="s">
        <v>83</v>
      </c>
      <c r="F9" s="66">
        <v>49</v>
      </c>
      <c r="G9" s="66">
        <v>14</v>
      </c>
      <c r="H9" s="66">
        <v>0.5</v>
      </c>
      <c r="I9" s="49">
        <f t="shared" si="0"/>
        <v>73.469387755102048</v>
      </c>
      <c r="J9" s="6">
        <f t="shared" si="1"/>
        <v>74</v>
      </c>
      <c r="K9" s="66">
        <v>38</v>
      </c>
      <c r="L9" s="66">
        <v>20</v>
      </c>
      <c r="M9" s="66">
        <v>0.25</v>
      </c>
      <c r="N9" s="49">
        <f t="shared" si="10"/>
        <v>25</v>
      </c>
      <c r="O9" s="6">
        <f t="shared" si="2"/>
        <v>25</v>
      </c>
      <c r="P9" s="82">
        <v>34</v>
      </c>
      <c r="Q9" s="82">
        <v>19</v>
      </c>
      <c r="R9" s="82">
        <v>0.5</v>
      </c>
      <c r="S9" s="49">
        <f t="shared" si="11"/>
        <v>47.058823529411768</v>
      </c>
      <c r="T9" s="6">
        <f t="shared" si="3"/>
        <v>48</v>
      </c>
      <c r="U9" s="82">
        <v>39</v>
      </c>
      <c r="V9" s="82">
        <v>11</v>
      </c>
      <c r="W9" s="82">
        <v>0.5</v>
      </c>
      <c r="X9" s="49">
        <f t="shared" si="4"/>
        <v>74.358974358974365</v>
      </c>
      <c r="Y9" s="6">
        <f t="shared" si="5"/>
        <v>75</v>
      </c>
      <c r="Z9" s="82">
        <v>54</v>
      </c>
      <c r="AA9" s="82">
        <v>9</v>
      </c>
      <c r="AB9" s="82">
        <v>1</v>
      </c>
      <c r="AC9" s="49">
        <f t="shared" si="6"/>
        <v>170.37037037037038</v>
      </c>
      <c r="AD9" s="6">
        <f t="shared" si="7"/>
        <v>171</v>
      </c>
      <c r="AE9" s="82">
        <v>52</v>
      </c>
      <c r="AF9" s="82">
        <v>3</v>
      </c>
      <c r="AG9" s="82">
        <v>1</v>
      </c>
      <c r="AH9" s="49">
        <f t="shared" si="8"/>
        <v>192.30769230769232</v>
      </c>
      <c r="AI9" s="6">
        <f t="shared" si="9"/>
        <v>193</v>
      </c>
      <c r="AJ9" s="79">
        <f>LARGE(CHOOSE({1,2,3,4,5},O9,T9,Y9,AD9,AI9),1)+LARGE(CHOOSE({1,2,3,4,5},O9,T9,Y9,AD9,AI9),2)+J9</f>
        <v>438</v>
      </c>
      <c r="AM9" s="75"/>
      <c r="AN9" s="74"/>
    </row>
    <row r="10" spans="1:88" ht="18.75" customHeight="1" x14ac:dyDescent="0.25">
      <c r="A10" s="17">
        <v>7</v>
      </c>
      <c r="B10" s="54" t="s">
        <v>113</v>
      </c>
      <c r="C10" s="2" t="s">
        <v>223</v>
      </c>
      <c r="D10" s="2" t="s">
        <v>7</v>
      </c>
      <c r="E10" s="56" t="s">
        <v>117</v>
      </c>
      <c r="F10" s="66">
        <v>49</v>
      </c>
      <c r="G10" s="49">
        <v>7</v>
      </c>
      <c r="H10" s="66">
        <v>0.5</v>
      </c>
      <c r="I10" s="49">
        <f t="shared" si="0"/>
        <v>87.755102040816325</v>
      </c>
      <c r="J10" s="6">
        <f t="shared" si="1"/>
        <v>88</v>
      </c>
      <c r="K10" s="66">
        <v>38</v>
      </c>
      <c r="L10" s="66">
        <v>17</v>
      </c>
      <c r="M10" s="66">
        <v>0.25</v>
      </c>
      <c r="N10" s="49">
        <f t="shared" si="10"/>
        <v>28.94736842105263</v>
      </c>
      <c r="O10" s="6">
        <f t="shared" si="2"/>
        <v>29</v>
      </c>
      <c r="P10" s="82">
        <v>34</v>
      </c>
      <c r="Q10" s="82">
        <v>14</v>
      </c>
      <c r="R10" s="82">
        <v>0.5</v>
      </c>
      <c r="S10" s="49">
        <f t="shared" si="11"/>
        <v>61.764705882352942</v>
      </c>
      <c r="T10" s="6">
        <f t="shared" si="3"/>
        <v>62</v>
      </c>
      <c r="U10" s="82">
        <v>39</v>
      </c>
      <c r="V10" s="82">
        <v>12</v>
      </c>
      <c r="W10" s="82">
        <v>0.5</v>
      </c>
      <c r="X10" s="49">
        <f t="shared" si="4"/>
        <v>71.794871794871796</v>
      </c>
      <c r="Y10" s="6">
        <f t="shared" si="5"/>
        <v>72</v>
      </c>
      <c r="Z10" s="82">
        <v>54</v>
      </c>
      <c r="AA10" s="82">
        <v>11</v>
      </c>
      <c r="AB10" s="82">
        <v>1</v>
      </c>
      <c r="AC10" s="49">
        <f t="shared" si="6"/>
        <v>162.96296296296296</v>
      </c>
      <c r="AD10" s="6">
        <f t="shared" si="7"/>
        <v>163</v>
      </c>
      <c r="AE10" s="82">
        <v>52</v>
      </c>
      <c r="AF10" s="82">
        <v>7</v>
      </c>
      <c r="AG10" s="82">
        <v>1</v>
      </c>
      <c r="AH10" s="49">
        <f t="shared" si="8"/>
        <v>176.92307692307693</v>
      </c>
      <c r="AI10" s="6">
        <f t="shared" si="9"/>
        <v>177</v>
      </c>
      <c r="AJ10" s="79">
        <f>LARGE(CHOOSE({1,2,3,4,5},O10,T10,Y10,AD10,AI10),1)+LARGE(CHOOSE({1,2,3,4,5},O10,T10,Y10,AD10,AI10),2)+J10</f>
        <v>428</v>
      </c>
    </row>
    <row r="11" spans="1:88" ht="18.75" customHeight="1" x14ac:dyDescent="0.25">
      <c r="A11" s="17">
        <v>8</v>
      </c>
      <c r="B11" s="2" t="s">
        <v>163</v>
      </c>
      <c r="C11" s="2" t="s">
        <v>42</v>
      </c>
      <c r="D11" s="2" t="s">
        <v>10</v>
      </c>
      <c r="E11" s="56" t="s">
        <v>17</v>
      </c>
      <c r="F11" s="66">
        <v>49</v>
      </c>
      <c r="G11" s="66">
        <v>15</v>
      </c>
      <c r="H11" s="66">
        <v>0.5</v>
      </c>
      <c r="I11" s="49">
        <f t="shared" si="0"/>
        <v>71.428571428571431</v>
      </c>
      <c r="J11" s="6">
        <f t="shared" si="1"/>
        <v>72</v>
      </c>
      <c r="K11" s="66">
        <v>38</v>
      </c>
      <c r="L11" s="66">
        <v>22</v>
      </c>
      <c r="M11" s="66">
        <v>0.25</v>
      </c>
      <c r="N11" s="49">
        <f t="shared" si="10"/>
        <v>22.368421052631579</v>
      </c>
      <c r="O11" s="6">
        <f t="shared" si="2"/>
        <v>23</v>
      </c>
      <c r="P11" s="82">
        <v>34</v>
      </c>
      <c r="Q11" s="17">
        <v>17</v>
      </c>
      <c r="R11" s="82">
        <v>0.5</v>
      </c>
      <c r="S11" s="49">
        <f t="shared" si="11"/>
        <v>52.941176470588232</v>
      </c>
      <c r="T11" s="6">
        <f t="shared" si="3"/>
        <v>53</v>
      </c>
      <c r="U11" s="82">
        <v>39</v>
      </c>
      <c r="V11" s="82">
        <v>14</v>
      </c>
      <c r="W11" s="82">
        <v>0.5</v>
      </c>
      <c r="X11" s="49">
        <f t="shared" si="4"/>
        <v>66.666666666666671</v>
      </c>
      <c r="Y11" s="6">
        <f t="shared" si="5"/>
        <v>67</v>
      </c>
      <c r="Z11" s="82">
        <v>54</v>
      </c>
      <c r="AA11" s="82">
        <v>4</v>
      </c>
      <c r="AB11" s="82">
        <v>1</v>
      </c>
      <c r="AC11" s="49">
        <f t="shared" si="6"/>
        <v>188.88888888888889</v>
      </c>
      <c r="AD11" s="6">
        <f t="shared" si="7"/>
        <v>189</v>
      </c>
      <c r="AE11" s="82">
        <v>52</v>
      </c>
      <c r="AF11" s="82">
        <v>11</v>
      </c>
      <c r="AG11" s="82">
        <v>1</v>
      </c>
      <c r="AH11" s="49">
        <f t="shared" si="8"/>
        <v>161.53846153846155</v>
      </c>
      <c r="AI11" s="6">
        <f t="shared" si="9"/>
        <v>162</v>
      </c>
      <c r="AJ11" s="79">
        <f>LARGE(CHOOSE({1,2,3,4,5},O11,T11,Y11,AD11,AI11),1)+LARGE(CHOOSE({1,2,3,4,5},O11,T11,Y11,AD11,AI11),2)+J11</f>
        <v>423</v>
      </c>
    </row>
    <row r="12" spans="1:88" ht="18.75" customHeight="1" x14ac:dyDescent="0.25">
      <c r="A12" s="17">
        <v>9</v>
      </c>
      <c r="B12" s="54" t="s">
        <v>79</v>
      </c>
      <c r="C12" s="2" t="s">
        <v>37</v>
      </c>
      <c r="D12" s="2" t="s">
        <v>10</v>
      </c>
      <c r="E12" s="90" t="s">
        <v>80</v>
      </c>
      <c r="F12" s="66">
        <v>49</v>
      </c>
      <c r="G12" s="66">
        <v>8</v>
      </c>
      <c r="H12" s="66">
        <v>0.5</v>
      </c>
      <c r="I12" s="49">
        <f t="shared" si="0"/>
        <v>85.714285714285708</v>
      </c>
      <c r="J12" s="6">
        <f t="shared" si="1"/>
        <v>86</v>
      </c>
      <c r="K12" s="66">
        <v>38</v>
      </c>
      <c r="L12" s="66">
        <v>23</v>
      </c>
      <c r="M12" s="66">
        <v>0.25</v>
      </c>
      <c r="N12" s="49">
        <f t="shared" si="10"/>
        <v>21.05263157894737</v>
      </c>
      <c r="O12" s="6">
        <f t="shared" si="2"/>
        <v>22</v>
      </c>
      <c r="P12" s="82">
        <v>34</v>
      </c>
      <c r="Q12" s="82">
        <v>26</v>
      </c>
      <c r="R12" s="82">
        <v>0.5</v>
      </c>
      <c r="S12" s="49">
        <f t="shared" si="11"/>
        <v>26.470588235294116</v>
      </c>
      <c r="T12" s="6">
        <f t="shared" si="3"/>
        <v>27</v>
      </c>
      <c r="U12" s="82">
        <v>39</v>
      </c>
      <c r="V12" s="82">
        <v>10</v>
      </c>
      <c r="W12" s="82">
        <v>0.5</v>
      </c>
      <c r="X12" s="49">
        <f t="shared" si="4"/>
        <v>76.92307692307692</v>
      </c>
      <c r="Y12" s="6">
        <f t="shared" si="5"/>
        <v>77</v>
      </c>
      <c r="Z12" s="82">
        <v>54</v>
      </c>
      <c r="AA12" s="82">
        <v>12</v>
      </c>
      <c r="AB12" s="82">
        <v>1</v>
      </c>
      <c r="AC12" s="49">
        <f t="shared" si="6"/>
        <v>159.25925925925927</v>
      </c>
      <c r="AD12" s="6">
        <f t="shared" si="7"/>
        <v>160</v>
      </c>
      <c r="AE12" s="82">
        <v>52</v>
      </c>
      <c r="AF12" s="82">
        <v>12</v>
      </c>
      <c r="AG12" s="82">
        <v>1</v>
      </c>
      <c r="AH12" s="49">
        <f t="shared" si="8"/>
        <v>157.69230769230768</v>
      </c>
      <c r="AI12" s="6">
        <f t="shared" si="9"/>
        <v>158</v>
      </c>
      <c r="AJ12" s="79">
        <f>LARGE(CHOOSE({1,2,3,4,5},O12,T12,Y12,AD12,AI12),1)+LARGE(CHOOSE({1,2,3,4,5},O12,T12,Y12,AD12,AI12),2)+J12</f>
        <v>404</v>
      </c>
    </row>
    <row r="13" spans="1:88" ht="18.75" customHeight="1" x14ac:dyDescent="0.25">
      <c r="A13" s="17">
        <v>10</v>
      </c>
      <c r="B13" s="54" t="s">
        <v>75</v>
      </c>
      <c r="C13" s="2" t="s">
        <v>37</v>
      </c>
      <c r="D13" s="2" t="s">
        <v>7</v>
      </c>
      <c r="E13" s="90" t="s">
        <v>76</v>
      </c>
      <c r="F13" s="66">
        <v>49</v>
      </c>
      <c r="G13" s="66">
        <v>10</v>
      </c>
      <c r="H13" s="66">
        <v>0.5</v>
      </c>
      <c r="I13" s="49">
        <f t="shared" si="0"/>
        <v>81.632653061224488</v>
      </c>
      <c r="J13" s="6">
        <f t="shared" si="1"/>
        <v>82</v>
      </c>
      <c r="K13" s="66">
        <v>38</v>
      </c>
      <c r="L13" s="66">
        <v>18</v>
      </c>
      <c r="M13" s="66">
        <v>0.25</v>
      </c>
      <c r="N13" s="49">
        <f t="shared" si="10"/>
        <v>27.631578947368421</v>
      </c>
      <c r="O13" s="6">
        <f t="shared" si="2"/>
        <v>28</v>
      </c>
      <c r="P13" s="82">
        <v>34</v>
      </c>
      <c r="Q13" s="82">
        <v>20</v>
      </c>
      <c r="R13" s="82">
        <v>0.5</v>
      </c>
      <c r="S13" s="49">
        <f t="shared" si="11"/>
        <v>44.117647058823529</v>
      </c>
      <c r="T13" s="6">
        <f t="shared" si="3"/>
        <v>45</v>
      </c>
      <c r="U13" s="82">
        <v>39</v>
      </c>
      <c r="V13" s="82">
        <v>23</v>
      </c>
      <c r="W13" s="82">
        <v>0.5</v>
      </c>
      <c r="X13" s="49">
        <f t="shared" si="4"/>
        <v>43.589743589743591</v>
      </c>
      <c r="Y13" s="6">
        <f t="shared" si="5"/>
        <v>44</v>
      </c>
      <c r="Z13" s="82">
        <v>54</v>
      </c>
      <c r="AA13" s="82">
        <v>7</v>
      </c>
      <c r="AB13" s="82">
        <v>1</v>
      </c>
      <c r="AC13" s="49">
        <f t="shared" si="6"/>
        <v>177.77777777777777</v>
      </c>
      <c r="AD13" s="6">
        <f t="shared" si="7"/>
        <v>178</v>
      </c>
      <c r="AE13" s="82">
        <v>52</v>
      </c>
      <c r="AF13" s="82">
        <v>16</v>
      </c>
      <c r="AG13" s="82">
        <v>1</v>
      </c>
      <c r="AH13" s="49">
        <f t="shared" si="8"/>
        <v>142.30769230769232</v>
      </c>
      <c r="AI13" s="6">
        <f t="shared" si="9"/>
        <v>143</v>
      </c>
      <c r="AJ13" s="79">
        <f>LARGE(CHOOSE({1,2,3,4,5},O13,T13,Y13,AD13,AI13),1)+LARGE(CHOOSE({1,2,3,4,5},O13,T13,Y13,AD13,AI13),2)+J13</f>
        <v>403</v>
      </c>
    </row>
    <row r="14" spans="1:88" ht="18.75" customHeight="1" x14ac:dyDescent="0.25">
      <c r="A14" s="17">
        <v>11</v>
      </c>
      <c r="B14" s="54" t="s">
        <v>77</v>
      </c>
      <c r="C14" s="2" t="s">
        <v>37</v>
      </c>
      <c r="D14" s="2" t="s">
        <v>7</v>
      </c>
      <c r="E14" s="90" t="s">
        <v>78</v>
      </c>
      <c r="F14" s="66">
        <v>49</v>
      </c>
      <c r="G14" s="66">
        <v>21</v>
      </c>
      <c r="H14" s="66">
        <v>0.5</v>
      </c>
      <c r="I14" s="49">
        <f t="shared" si="0"/>
        <v>59.183673469387756</v>
      </c>
      <c r="J14" s="6">
        <f t="shared" si="1"/>
        <v>60</v>
      </c>
      <c r="K14" s="66">
        <v>38</v>
      </c>
      <c r="L14" s="66">
        <v>19</v>
      </c>
      <c r="M14" s="66">
        <v>0.25</v>
      </c>
      <c r="N14" s="49">
        <f t="shared" si="10"/>
        <v>26.315789473684209</v>
      </c>
      <c r="O14" s="6">
        <f t="shared" si="2"/>
        <v>27</v>
      </c>
      <c r="P14" s="82">
        <v>34</v>
      </c>
      <c r="Q14" s="82">
        <v>13</v>
      </c>
      <c r="R14" s="82">
        <v>0.5</v>
      </c>
      <c r="S14" s="49">
        <f t="shared" si="11"/>
        <v>64.705882352941174</v>
      </c>
      <c r="T14" s="6">
        <f t="shared" si="3"/>
        <v>65</v>
      </c>
      <c r="U14" s="82">
        <v>39</v>
      </c>
      <c r="V14" s="82">
        <v>15</v>
      </c>
      <c r="W14" s="82">
        <v>0.5</v>
      </c>
      <c r="X14" s="49">
        <f t="shared" si="4"/>
        <v>64.102564102564102</v>
      </c>
      <c r="Y14" s="6">
        <f t="shared" si="5"/>
        <v>65</v>
      </c>
      <c r="Z14" s="82">
        <v>54</v>
      </c>
      <c r="AA14" s="82">
        <v>15</v>
      </c>
      <c r="AB14" s="82">
        <v>1</v>
      </c>
      <c r="AC14" s="49">
        <f t="shared" si="6"/>
        <v>148.14814814814815</v>
      </c>
      <c r="AD14" s="6">
        <f t="shared" si="7"/>
        <v>149</v>
      </c>
      <c r="AE14" s="82">
        <v>52</v>
      </c>
      <c r="AF14" s="82">
        <v>8</v>
      </c>
      <c r="AG14" s="82">
        <v>1</v>
      </c>
      <c r="AH14" s="49">
        <f t="shared" si="8"/>
        <v>173.07692307692307</v>
      </c>
      <c r="AI14" s="6">
        <f t="shared" si="9"/>
        <v>174</v>
      </c>
      <c r="AJ14" s="79">
        <f>LARGE(CHOOSE({1,2,3,4,5},O14,T14,Y14,AD14,AI14),1)+LARGE(CHOOSE({1,2,3,4,5},O14,T14,Y14,AD14,AI14),2)+J14</f>
        <v>383</v>
      </c>
    </row>
    <row r="15" spans="1:88" ht="18.75" customHeight="1" x14ac:dyDescent="0.25">
      <c r="A15" s="17">
        <v>12</v>
      </c>
      <c r="B15" s="54" t="s">
        <v>27</v>
      </c>
      <c r="C15" s="54" t="s">
        <v>41</v>
      </c>
      <c r="D15" s="54" t="s">
        <v>10</v>
      </c>
      <c r="E15" s="56" t="s">
        <v>33</v>
      </c>
      <c r="F15" s="66">
        <v>49</v>
      </c>
      <c r="G15" s="66">
        <v>11</v>
      </c>
      <c r="H15" s="66">
        <v>0.5</v>
      </c>
      <c r="I15" s="49">
        <f t="shared" si="0"/>
        <v>79.591836734693871</v>
      </c>
      <c r="J15" s="6">
        <f t="shared" si="1"/>
        <v>80</v>
      </c>
      <c r="K15" s="66">
        <v>38</v>
      </c>
      <c r="L15" s="66" t="s">
        <v>32</v>
      </c>
      <c r="M15" s="66">
        <v>0.25</v>
      </c>
      <c r="N15" s="49">
        <v>0</v>
      </c>
      <c r="O15" s="6">
        <f t="shared" si="2"/>
        <v>0</v>
      </c>
      <c r="P15" s="82">
        <v>34</v>
      </c>
      <c r="Q15" s="82">
        <v>11</v>
      </c>
      <c r="R15" s="82">
        <v>0.5</v>
      </c>
      <c r="S15" s="49">
        <f t="shared" si="11"/>
        <v>70.588235294117652</v>
      </c>
      <c r="T15" s="6">
        <f t="shared" si="3"/>
        <v>71</v>
      </c>
      <c r="U15" s="82">
        <v>39</v>
      </c>
      <c r="V15" s="82">
        <v>17</v>
      </c>
      <c r="W15" s="82">
        <v>0.5</v>
      </c>
      <c r="X15" s="49">
        <f t="shared" si="4"/>
        <v>58.974358974358971</v>
      </c>
      <c r="Y15" s="6">
        <f t="shared" si="5"/>
        <v>59</v>
      </c>
      <c r="Z15" s="82">
        <v>54</v>
      </c>
      <c r="AA15" s="82">
        <v>21</v>
      </c>
      <c r="AB15" s="82">
        <v>1</v>
      </c>
      <c r="AC15" s="49">
        <f t="shared" si="6"/>
        <v>125.92592592592592</v>
      </c>
      <c r="AD15" s="6">
        <f t="shared" si="7"/>
        <v>126</v>
      </c>
      <c r="AE15" s="82">
        <v>52</v>
      </c>
      <c r="AF15" s="82">
        <v>14</v>
      </c>
      <c r="AG15" s="82">
        <v>1</v>
      </c>
      <c r="AH15" s="49">
        <f t="shared" si="8"/>
        <v>150</v>
      </c>
      <c r="AI15" s="6">
        <f t="shared" si="9"/>
        <v>150</v>
      </c>
      <c r="AJ15" s="79">
        <f>LARGE(CHOOSE({1,2,3,4,5},O15,T15,Y15,AD15,AI15),1)+LARGE(CHOOSE({1,2,3,4,5},O15,T15,Y15,AD15,AI15),2)+J15</f>
        <v>356</v>
      </c>
    </row>
    <row r="16" spans="1:88" ht="18.75" customHeight="1" x14ac:dyDescent="0.25">
      <c r="A16" s="17">
        <v>13</v>
      </c>
      <c r="B16" s="2" t="s">
        <v>57</v>
      </c>
      <c r="C16" s="2" t="s">
        <v>45</v>
      </c>
      <c r="D16" s="2" t="s">
        <v>7</v>
      </c>
      <c r="E16" s="56" t="s">
        <v>62</v>
      </c>
      <c r="F16" s="66">
        <v>49</v>
      </c>
      <c r="G16" s="66">
        <v>18</v>
      </c>
      <c r="H16" s="66">
        <v>0.5</v>
      </c>
      <c r="I16" s="49">
        <f t="shared" si="0"/>
        <v>65.306122448979593</v>
      </c>
      <c r="J16" s="6">
        <f t="shared" si="1"/>
        <v>66</v>
      </c>
      <c r="K16" s="66">
        <v>38</v>
      </c>
      <c r="L16" s="66">
        <v>11</v>
      </c>
      <c r="M16" s="66">
        <v>0.25</v>
      </c>
      <c r="N16" s="49">
        <f>200*(K16+1-L16)*M16/K16</f>
        <v>36.842105263157897</v>
      </c>
      <c r="O16" s="6">
        <f t="shared" si="2"/>
        <v>37</v>
      </c>
      <c r="P16" s="82">
        <v>34</v>
      </c>
      <c r="Q16" s="82">
        <v>24</v>
      </c>
      <c r="R16" s="82">
        <v>0.5</v>
      </c>
      <c r="S16" s="49">
        <f t="shared" si="11"/>
        <v>32.352941176470587</v>
      </c>
      <c r="T16" s="6">
        <f t="shared" si="3"/>
        <v>33</v>
      </c>
      <c r="U16" s="82">
        <v>39</v>
      </c>
      <c r="V16" s="82">
        <v>22</v>
      </c>
      <c r="W16" s="82">
        <v>0.5</v>
      </c>
      <c r="X16" s="49">
        <f t="shared" si="4"/>
        <v>46.153846153846153</v>
      </c>
      <c r="Y16" s="6">
        <f t="shared" si="5"/>
        <v>47</v>
      </c>
      <c r="Z16" s="82">
        <v>54</v>
      </c>
      <c r="AA16" s="82">
        <v>6</v>
      </c>
      <c r="AB16" s="82">
        <v>1</v>
      </c>
      <c r="AC16" s="49">
        <f t="shared" si="6"/>
        <v>181.4814814814815</v>
      </c>
      <c r="AD16" s="6">
        <f t="shared" si="7"/>
        <v>182</v>
      </c>
      <c r="AE16" s="82">
        <v>52</v>
      </c>
      <c r="AF16" s="82">
        <v>26</v>
      </c>
      <c r="AG16" s="82">
        <v>1</v>
      </c>
      <c r="AH16" s="49">
        <f t="shared" si="8"/>
        <v>103.84615384615384</v>
      </c>
      <c r="AI16" s="6">
        <f t="shared" si="9"/>
        <v>104</v>
      </c>
      <c r="AJ16" s="79">
        <f>LARGE(CHOOSE({1,2,3,4,5},O16,T16,Y16,AD16,AI16),1)+LARGE(CHOOSE({1,2,3,4,5},O16,T16,Y16,AD16,AI16),2)+J16</f>
        <v>352</v>
      </c>
    </row>
    <row r="17" spans="1:88" ht="18.75" customHeight="1" x14ac:dyDescent="0.25">
      <c r="A17" s="17">
        <v>14</v>
      </c>
      <c r="B17" s="54" t="s">
        <v>112</v>
      </c>
      <c r="C17" s="2" t="s">
        <v>45</v>
      </c>
      <c r="D17" s="2" t="s">
        <v>10</v>
      </c>
      <c r="E17" s="56" t="s">
        <v>118</v>
      </c>
      <c r="F17" s="66">
        <v>49</v>
      </c>
      <c r="G17" s="53" t="s">
        <v>189</v>
      </c>
      <c r="H17" s="66">
        <v>0.5</v>
      </c>
      <c r="I17" s="49">
        <f t="shared" si="0"/>
        <v>63.265306122448976</v>
      </c>
      <c r="J17" s="6">
        <f t="shared" si="1"/>
        <v>64</v>
      </c>
      <c r="K17" s="66">
        <v>38</v>
      </c>
      <c r="L17" s="66">
        <v>33</v>
      </c>
      <c r="M17" s="66">
        <v>0.25</v>
      </c>
      <c r="N17" s="49">
        <f>200*(K17+1-L17)*M17/K17</f>
        <v>7.8947368421052628</v>
      </c>
      <c r="O17" s="6">
        <f t="shared" si="2"/>
        <v>8</v>
      </c>
      <c r="P17" s="82">
        <v>34</v>
      </c>
      <c r="Q17" s="82" t="s">
        <v>32</v>
      </c>
      <c r="R17" s="82">
        <v>0.5</v>
      </c>
      <c r="S17" s="49">
        <v>0</v>
      </c>
      <c r="T17" s="6">
        <f t="shared" si="3"/>
        <v>0</v>
      </c>
      <c r="U17" s="82">
        <v>39</v>
      </c>
      <c r="V17" s="82" t="s">
        <v>32</v>
      </c>
      <c r="W17" s="82">
        <v>0.5</v>
      </c>
      <c r="X17" s="49">
        <v>0</v>
      </c>
      <c r="Y17" s="6">
        <f t="shared" si="5"/>
        <v>0</v>
      </c>
      <c r="Z17" s="82">
        <v>54</v>
      </c>
      <c r="AA17" s="82">
        <v>14</v>
      </c>
      <c r="AB17" s="82">
        <v>1</v>
      </c>
      <c r="AC17" s="49">
        <f t="shared" si="6"/>
        <v>151.85185185185185</v>
      </c>
      <c r="AD17" s="6">
        <f t="shared" si="7"/>
        <v>152</v>
      </c>
      <c r="AE17" s="82">
        <v>52</v>
      </c>
      <c r="AF17" s="82">
        <v>22</v>
      </c>
      <c r="AG17" s="82">
        <v>1</v>
      </c>
      <c r="AH17" s="49">
        <f t="shared" si="8"/>
        <v>119.23076923076923</v>
      </c>
      <c r="AI17" s="6">
        <f t="shared" si="9"/>
        <v>120</v>
      </c>
      <c r="AJ17" s="79">
        <f>LARGE(CHOOSE({1,2,3,4,5},O17,T17,Y17,AD17,AI17),1)+LARGE(CHOOSE({1,2,3,4,5},O17,T17,Y17,AD17,AI17),2)+J17</f>
        <v>336</v>
      </c>
    </row>
    <row r="18" spans="1:88" ht="18.75" customHeight="1" x14ac:dyDescent="0.25">
      <c r="A18" s="17">
        <v>15</v>
      </c>
      <c r="B18" s="54" t="s">
        <v>108</v>
      </c>
      <c r="C18" s="2" t="s">
        <v>223</v>
      </c>
      <c r="D18" s="2" t="s">
        <v>7</v>
      </c>
      <c r="E18" s="56" t="s">
        <v>121</v>
      </c>
      <c r="F18" s="66">
        <v>49</v>
      </c>
      <c r="G18" s="49">
        <v>13</v>
      </c>
      <c r="H18" s="66">
        <v>0.5</v>
      </c>
      <c r="I18" s="49">
        <f t="shared" si="0"/>
        <v>75.510204081632651</v>
      </c>
      <c r="J18" s="6">
        <f t="shared" si="1"/>
        <v>76</v>
      </c>
      <c r="K18" s="66">
        <v>38</v>
      </c>
      <c r="L18" s="66">
        <v>31</v>
      </c>
      <c r="M18" s="66">
        <v>0.25</v>
      </c>
      <c r="N18" s="49">
        <f>200*(K18+1-L18)*M18/K18</f>
        <v>10.526315789473685</v>
      </c>
      <c r="O18" s="6">
        <f t="shared" si="2"/>
        <v>11</v>
      </c>
      <c r="P18" s="82">
        <v>34</v>
      </c>
      <c r="Q18" s="82">
        <v>23</v>
      </c>
      <c r="R18" s="82">
        <v>0.5</v>
      </c>
      <c r="S18" s="49">
        <f>200*(P18+1-Q18)*R18/P18</f>
        <v>35.294117647058826</v>
      </c>
      <c r="T18" s="6">
        <f t="shared" si="3"/>
        <v>36</v>
      </c>
      <c r="U18" s="82">
        <v>39</v>
      </c>
      <c r="V18" s="82">
        <v>27</v>
      </c>
      <c r="W18" s="82">
        <v>0.5</v>
      </c>
      <c r="X18" s="49">
        <f>200*(U18+1-V18)*W18/U18</f>
        <v>33.333333333333336</v>
      </c>
      <c r="Y18" s="6">
        <f t="shared" si="5"/>
        <v>34</v>
      </c>
      <c r="Z18" s="82">
        <v>54</v>
      </c>
      <c r="AA18" s="82">
        <v>19</v>
      </c>
      <c r="AB18" s="82">
        <v>1</v>
      </c>
      <c r="AC18" s="49">
        <f t="shared" si="6"/>
        <v>133.33333333333334</v>
      </c>
      <c r="AD18" s="6">
        <f t="shared" si="7"/>
        <v>134</v>
      </c>
      <c r="AE18" s="82">
        <v>52</v>
      </c>
      <c r="AF18" s="82">
        <v>21</v>
      </c>
      <c r="AG18" s="82">
        <v>1</v>
      </c>
      <c r="AH18" s="49">
        <f t="shared" si="8"/>
        <v>123.07692307692308</v>
      </c>
      <c r="AI18" s="6">
        <f t="shared" si="9"/>
        <v>124</v>
      </c>
      <c r="AJ18" s="79">
        <f>LARGE(CHOOSE({1,2,3,4,5},O18,T18,Y18,AD18,AI18),1)+LARGE(CHOOSE({1,2,3,4,5},O18,T18,Y18,AD18,AI18),2)+J18</f>
        <v>334</v>
      </c>
    </row>
    <row r="19" spans="1:88" ht="18.75" customHeight="1" x14ac:dyDescent="0.25">
      <c r="A19" s="17">
        <v>16</v>
      </c>
      <c r="B19" s="54" t="s">
        <v>94</v>
      </c>
      <c r="C19" s="54" t="s">
        <v>41</v>
      </c>
      <c r="D19" s="54" t="s">
        <v>7</v>
      </c>
      <c r="E19" s="90" t="s">
        <v>95</v>
      </c>
      <c r="F19" s="66">
        <v>49</v>
      </c>
      <c r="G19" s="66">
        <v>16</v>
      </c>
      <c r="H19" s="66">
        <v>0.5</v>
      </c>
      <c r="I19" s="49">
        <f t="shared" si="0"/>
        <v>69.387755102040813</v>
      </c>
      <c r="J19" s="6">
        <f t="shared" si="1"/>
        <v>70</v>
      </c>
      <c r="K19" s="66">
        <v>38</v>
      </c>
      <c r="L19" s="66" t="s">
        <v>32</v>
      </c>
      <c r="M19" s="66">
        <v>0.25</v>
      </c>
      <c r="N19" s="49">
        <v>0</v>
      </c>
      <c r="O19" s="6">
        <f t="shared" si="2"/>
        <v>0</v>
      </c>
      <c r="P19" s="82">
        <v>34</v>
      </c>
      <c r="Q19" s="82">
        <v>32</v>
      </c>
      <c r="R19" s="82">
        <v>0.5</v>
      </c>
      <c r="S19" s="49">
        <f>200*(P19+1-Q19)*R19/P19</f>
        <v>8.8235294117647065</v>
      </c>
      <c r="T19" s="6">
        <f t="shared" si="3"/>
        <v>9</v>
      </c>
      <c r="U19" s="82">
        <v>39</v>
      </c>
      <c r="V19" s="82" t="s">
        <v>32</v>
      </c>
      <c r="W19" s="82">
        <v>0.5</v>
      </c>
      <c r="X19" s="49">
        <v>0</v>
      </c>
      <c r="Y19" s="6">
        <f t="shared" si="5"/>
        <v>0</v>
      </c>
      <c r="Z19" s="82">
        <v>54</v>
      </c>
      <c r="AA19" s="82">
        <v>24</v>
      </c>
      <c r="AB19" s="82">
        <v>1</v>
      </c>
      <c r="AC19" s="49">
        <f t="shared" si="6"/>
        <v>114.81481481481481</v>
      </c>
      <c r="AD19" s="6">
        <f t="shared" si="7"/>
        <v>115</v>
      </c>
      <c r="AE19" s="82">
        <v>52</v>
      </c>
      <c r="AF19" s="82">
        <v>15</v>
      </c>
      <c r="AG19" s="82">
        <v>1</v>
      </c>
      <c r="AH19" s="49">
        <f t="shared" si="8"/>
        <v>146.15384615384616</v>
      </c>
      <c r="AI19" s="6">
        <f t="shared" si="9"/>
        <v>147</v>
      </c>
      <c r="AJ19" s="79">
        <f>LARGE(CHOOSE({1,2,3,4,5},O19,T19,Y19,AD19,AI19),1)+LARGE(CHOOSE({1,2,3,4,5},O19,T19,Y19,AD19,AI19),2)+J19</f>
        <v>332</v>
      </c>
    </row>
    <row r="20" spans="1:88" ht="18.75" customHeight="1" x14ac:dyDescent="0.25">
      <c r="A20" s="17">
        <v>17</v>
      </c>
      <c r="B20" s="54" t="s">
        <v>224</v>
      </c>
      <c r="C20" s="54" t="s">
        <v>37</v>
      </c>
      <c r="D20" s="54" t="s">
        <v>7</v>
      </c>
      <c r="E20" s="89" t="s">
        <v>225</v>
      </c>
      <c r="F20" s="66">
        <v>49</v>
      </c>
      <c r="G20" s="66" t="s">
        <v>32</v>
      </c>
      <c r="H20" s="66">
        <v>0.5</v>
      </c>
      <c r="I20" s="49">
        <v>0</v>
      </c>
      <c r="J20" s="6">
        <f t="shared" si="1"/>
        <v>0</v>
      </c>
      <c r="K20" s="66">
        <v>38</v>
      </c>
      <c r="L20" s="66" t="s">
        <v>32</v>
      </c>
      <c r="M20" s="66">
        <v>0.25</v>
      </c>
      <c r="N20" s="49">
        <v>0</v>
      </c>
      <c r="O20" s="6">
        <f t="shared" si="2"/>
        <v>0</v>
      </c>
      <c r="P20" s="82">
        <v>34</v>
      </c>
      <c r="Q20" s="82" t="s">
        <v>32</v>
      </c>
      <c r="R20" s="82">
        <v>0.5</v>
      </c>
      <c r="S20" s="49">
        <v>0</v>
      </c>
      <c r="T20" s="6">
        <f t="shared" si="3"/>
        <v>0</v>
      </c>
      <c r="U20" s="82">
        <v>39</v>
      </c>
      <c r="V20" s="82" t="s">
        <v>32</v>
      </c>
      <c r="W20" s="82">
        <v>0.5</v>
      </c>
      <c r="X20" s="49">
        <v>0</v>
      </c>
      <c r="Y20" s="6">
        <f t="shared" si="5"/>
        <v>0</v>
      </c>
      <c r="Z20" s="82">
        <v>54</v>
      </c>
      <c r="AA20" s="82">
        <v>16</v>
      </c>
      <c r="AB20" s="82">
        <v>1</v>
      </c>
      <c r="AC20" s="49">
        <f t="shared" si="6"/>
        <v>144.44444444444446</v>
      </c>
      <c r="AD20" s="6">
        <f t="shared" si="7"/>
        <v>145</v>
      </c>
      <c r="AE20" s="82">
        <v>52</v>
      </c>
      <c r="AF20" s="82">
        <v>5</v>
      </c>
      <c r="AG20" s="82">
        <v>1</v>
      </c>
      <c r="AH20" s="49">
        <f t="shared" si="8"/>
        <v>184.61538461538461</v>
      </c>
      <c r="AI20" s="6">
        <f t="shared" si="9"/>
        <v>185</v>
      </c>
      <c r="AJ20" s="79">
        <f>LARGE(CHOOSE({1,2,3,4,5},O20,T20,Y20,AD20,AI20),1)+LARGE(CHOOSE({1,2,3,4,5},O20,T20,Y20,AD20,AI20),2)+J20</f>
        <v>330</v>
      </c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</row>
    <row r="21" spans="1:88" s="11" customFormat="1" ht="18.75" customHeight="1" x14ac:dyDescent="0.25">
      <c r="A21" s="17">
        <v>18</v>
      </c>
      <c r="B21" s="54" t="s">
        <v>175</v>
      </c>
      <c r="C21" s="2" t="s">
        <v>223</v>
      </c>
      <c r="D21" s="54" t="s">
        <v>7</v>
      </c>
      <c r="E21" s="90" t="s">
        <v>183</v>
      </c>
      <c r="F21" s="66">
        <v>49</v>
      </c>
      <c r="G21" s="66">
        <v>25</v>
      </c>
      <c r="H21" s="66">
        <v>0.5</v>
      </c>
      <c r="I21" s="49">
        <f>200*(F21+1-G21)*H21/F21</f>
        <v>51.020408163265309</v>
      </c>
      <c r="J21" s="6">
        <f t="shared" si="1"/>
        <v>52</v>
      </c>
      <c r="K21" s="66">
        <v>38</v>
      </c>
      <c r="L21" s="66" t="s">
        <v>32</v>
      </c>
      <c r="M21" s="66">
        <v>0.25</v>
      </c>
      <c r="N21" s="49">
        <v>0</v>
      </c>
      <c r="O21" s="6">
        <f t="shared" si="2"/>
        <v>0</v>
      </c>
      <c r="P21" s="82">
        <v>34</v>
      </c>
      <c r="Q21" s="82" t="s">
        <v>32</v>
      </c>
      <c r="R21" s="82">
        <v>0.5</v>
      </c>
      <c r="S21" s="49">
        <v>0</v>
      </c>
      <c r="T21" s="6">
        <f t="shared" si="3"/>
        <v>0</v>
      </c>
      <c r="U21" s="82">
        <v>39</v>
      </c>
      <c r="V21" s="82">
        <v>25</v>
      </c>
      <c r="W21" s="82">
        <v>0.5</v>
      </c>
      <c r="X21" s="82">
        <f>200*(U21+1-V21)*W21/U21</f>
        <v>38.46153846153846</v>
      </c>
      <c r="Y21" s="6">
        <f t="shared" si="5"/>
        <v>39</v>
      </c>
      <c r="Z21" s="82">
        <v>54</v>
      </c>
      <c r="AA21" s="82">
        <v>18</v>
      </c>
      <c r="AB21" s="82">
        <v>1</v>
      </c>
      <c r="AC21" s="49">
        <f t="shared" si="6"/>
        <v>137.03703703703704</v>
      </c>
      <c r="AD21" s="6">
        <f t="shared" si="7"/>
        <v>138</v>
      </c>
      <c r="AE21" s="82">
        <v>52</v>
      </c>
      <c r="AF21" s="82">
        <v>19</v>
      </c>
      <c r="AG21" s="82">
        <v>1</v>
      </c>
      <c r="AH21" s="49">
        <f t="shared" si="8"/>
        <v>130.76923076923077</v>
      </c>
      <c r="AI21" s="6">
        <f t="shared" si="9"/>
        <v>131</v>
      </c>
      <c r="AJ21" s="79">
        <f>LARGE(CHOOSE({1,2,3,4,5},O21,T21,Y21,AD21,AI21),1)+LARGE(CHOOSE({1,2,3,4,5},O21,T21,Y21,AD21,AI21),2)+J21</f>
        <v>321</v>
      </c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</row>
    <row r="22" spans="1:88" ht="18.75" customHeight="1" x14ac:dyDescent="0.25">
      <c r="A22" s="17">
        <v>19</v>
      </c>
      <c r="B22" s="54" t="s">
        <v>176</v>
      </c>
      <c r="C22" s="2" t="s">
        <v>223</v>
      </c>
      <c r="D22" s="54" t="s">
        <v>10</v>
      </c>
      <c r="E22" s="90" t="s">
        <v>139</v>
      </c>
      <c r="F22" s="66">
        <v>49</v>
      </c>
      <c r="G22" s="66">
        <v>22</v>
      </c>
      <c r="H22" s="66">
        <v>0.5</v>
      </c>
      <c r="I22" s="49">
        <f>200*(F22+1-G22)*H22/F22</f>
        <v>57.142857142857146</v>
      </c>
      <c r="J22" s="6">
        <f t="shared" si="1"/>
        <v>58</v>
      </c>
      <c r="K22" s="66">
        <v>38</v>
      </c>
      <c r="L22" s="66" t="s">
        <v>32</v>
      </c>
      <c r="M22" s="66">
        <v>0.25</v>
      </c>
      <c r="N22" s="49">
        <v>0</v>
      </c>
      <c r="O22" s="6">
        <f t="shared" si="2"/>
        <v>0</v>
      </c>
      <c r="P22" s="82">
        <v>34</v>
      </c>
      <c r="Q22" s="82" t="s">
        <v>32</v>
      </c>
      <c r="R22" s="82">
        <v>0.5</v>
      </c>
      <c r="S22" s="49">
        <v>0</v>
      </c>
      <c r="T22" s="6">
        <f t="shared" si="3"/>
        <v>0</v>
      </c>
      <c r="U22" s="82">
        <v>39</v>
      </c>
      <c r="V22" s="82">
        <v>28</v>
      </c>
      <c r="W22" s="82">
        <v>0.5</v>
      </c>
      <c r="X22" s="82">
        <f>200*(U22+1-V22)*W22/U22</f>
        <v>30.76923076923077</v>
      </c>
      <c r="Y22" s="6">
        <f t="shared" si="5"/>
        <v>31</v>
      </c>
      <c r="Z22" s="82">
        <v>54</v>
      </c>
      <c r="AA22" s="17">
        <v>28</v>
      </c>
      <c r="AB22" s="82">
        <v>1</v>
      </c>
      <c r="AC22" s="49">
        <f t="shared" si="6"/>
        <v>100</v>
      </c>
      <c r="AD22" s="6">
        <f t="shared" si="7"/>
        <v>100</v>
      </c>
      <c r="AE22" s="82">
        <v>52</v>
      </c>
      <c r="AF22" s="17">
        <v>23</v>
      </c>
      <c r="AG22" s="82">
        <v>1</v>
      </c>
      <c r="AH22" s="49">
        <f t="shared" si="8"/>
        <v>115.38461538461539</v>
      </c>
      <c r="AI22" s="6">
        <f t="shared" si="9"/>
        <v>116</v>
      </c>
      <c r="AJ22" s="79">
        <f>LARGE(CHOOSE({1,2,3,4,5},O22,T22,Y22,AD22,AI22),1)+LARGE(CHOOSE({1,2,3,4,5},O22,T22,Y22,AD22,AI22),2)+J22</f>
        <v>274</v>
      </c>
    </row>
    <row r="23" spans="1:88" ht="18.75" customHeight="1" x14ac:dyDescent="0.25">
      <c r="A23" s="17">
        <v>20</v>
      </c>
      <c r="B23" s="2" t="s">
        <v>174</v>
      </c>
      <c r="C23" s="2" t="s">
        <v>40</v>
      </c>
      <c r="D23" s="2" t="s">
        <v>7</v>
      </c>
      <c r="E23" s="56" t="s">
        <v>60</v>
      </c>
      <c r="F23" s="66">
        <v>49</v>
      </c>
      <c r="G23" s="66" t="s">
        <v>32</v>
      </c>
      <c r="H23" s="66">
        <v>0.5</v>
      </c>
      <c r="I23" s="49">
        <v>0</v>
      </c>
      <c r="J23" s="6">
        <f t="shared" si="1"/>
        <v>0</v>
      </c>
      <c r="K23" s="66">
        <v>38</v>
      </c>
      <c r="L23" s="66">
        <v>8</v>
      </c>
      <c r="M23" s="66">
        <v>0.25</v>
      </c>
      <c r="N23" s="49">
        <f>200*(K23+1-L23)*M23/K23</f>
        <v>40.789473684210527</v>
      </c>
      <c r="O23" s="6">
        <f t="shared" si="2"/>
        <v>41</v>
      </c>
      <c r="P23" s="82">
        <v>34</v>
      </c>
      <c r="Q23" s="82">
        <v>15</v>
      </c>
      <c r="R23" s="82">
        <v>0.5</v>
      </c>
      <c r="S23" s="49">
        <f>200*(P23+1-Q23)*R23/P23</f>
        <v>58.823529411764703</v>
      </c>
      <c r="T23" s="6">
        <f t="shared" si="3"/>
        <v>59</v>
      </c>
      <c r="U23" s="82">
        <v>39</v>
      </c>
      <c r="V23" s="82">
        <v>19</v>
      </c>
      <c r="W23" s="82">
        <v>0.5</v>
      </c>
      <c r="X23" s="49">
        <f>200*(U23+1-V23)*W23/U23</f>
        <v>53.846153846153847</v>
      </c>
      <c r="Y23" s="6">
        <f t="shared" si="5"/>
        <v>54</v>
      </c>
      <c r="Z23" s="82">
        <v>54</v>
      </c>
      <c r="AA23" s="82">
        <v>13</v>
      </c>
      <c r="AB23" s="82">
        <v>1</v>
      </c>
      <c r="AC23" s="49">
        <f t="shared" si="6"/>
        <v>155.55555555555554</v>
      </c>
      <c r="AD23" s="6">
        <f t="shared" si="7"/>
        <v>156</v>
      </c>
      <c r="AE23" s="82">
        <v>52</v>
      </c>
      <c r="AF23" s="82">
        <v>24</v>
      </c>
      <c r="AG23" s="82">
        <v>1</v>
      </c>
      <c r="AH23" s="49">
        <f t="shared" si="8"/>
        <v>111.53846153846153</v>
      </c>
      <c r="AI23" s="6">
        <f t="shared" si="9"/>
        <v>112</v>
      </c>
      <c r="AJ23" s="79">
        <f>LARGE(CHOOSE({1,2,3,4,5},O23,T23,Y23,AD23,AI23),1)+LARGE(CHOOSE({1,2,3,4,5},O23,T23,Y23,AD23,AI23),2)+J23</f>
        <v>268</v>
      </c>
    </row>
    <row r="24" spans="1:88" ht="18.75" customHeight="1" x14ac:dyDescent="0.25">
      <c r="A24" s="17">
        <v>21</v>
      </c>
      <c r="B24" s="2" t="s">
        <v>114</v>
      </c>
      <c r="C24" s="2" t="s">
        <v>39</v>
      </c>
      <c r="D24" s="2" t="s">
        <v>7</v>
      </c>
      <c r="E24" s="56" t="s">
        <v>64</v>
      </c>
      <c r="F24" s="66">
        <v>49</v>
      </c>
      <c r="G24" s="66" t="s">
        <v>32</v>
      </c>
      <c r="H24" s="66">
        <v>0.5</v>
      </c>
      <c r="I24" s="49">
        <v>0</v>
      </c>
      <c r="J24" s="6">
        <f t="shared" si="1"/>
        <v>0</v>
      </c>
      <c r="K24" s="66">
        <v>38</v>
      </c>
      <c r="L24" s="66">
        <v>16</v>
      </c>
      <c r="M24" s="66">
        <v>0.25</v>
      </c>
      <c r="N24" s="49">
        <f>200*(K24+1-L24)*M24/K24</f>
        <v>30.263157894736842</v>
      </c>
      <c r="O24" s="6">
        <f t="shared" si="2"/>
        <v>31</v>
      </c>
      <c r="P24" s="82">
        <v>34</v>
      </c>
      <c r="Q24" s="82">
        <v>18</v>
      </c>
      <c r="R24" s="82">
        <v>0.5</v>
      </c>
      <c r="S24" s="49">
        <f>200*(P24+1-Q24)*R24/P24</f>
        <v>50</v>
      </c>
      <c r="T24" s="6">
        <f t="shared" si="3"/>
        <v>50</v>
      </c>
      <c r="U24" s="82">
        <v>39</v>
      </c>
      <c r="V24" s="82">
        <v>21</v>
      </c>
      <c r="W24" s="82">
        <v>0.5</v>
      </c>
      <c r="X24" s="49">
        <f>200*(U24+1-V24)*W24/U24</f>
        <v>48.717948717948715</v>
      </c>
      <c r="Y24" s="6">
        <f t="shared" si="5"/>
        <v>49</v>
      </c>
      <c r="Z24" s="82">
        <v>54</v>
      </c>
      <c r="AA24" s="82">
        <v>20</v>
      </c>
      <c r="AB24" s="82">
        <v>1</v>
      </c>
      <c r="AC24" s="49">
        <f t="shared" si="6"/>
        <v>129.62962962962962</v>
      </c>
      <c r="AD24" s="6">
        <f t="shared" si="7"/>
        <v>130</v>
      </c>
      <c r="AE24" s="82">
        <v>52</v>
      </c>
      <c r="AF24" s="82">
        <v>18</v>
      </c>
      <c r="AG24" s="82">
        <v>1</v>
      </c>
      <c r="AH24" s="49">
        <f t="shared" si="8"/>
        <v>134.61538461538461</v>
      </c>
      <c r="AI24" s="6">
        <f t="shared" si="9"/>
        <v>135</v>
      </c>
      <c r="AJ24" s="79">
        <f>LARGE(CHOOSE({1,2,3,4,5},O24,T24,Y24,AD24,AI24),1)+LARGE(CHOOSE({1,2,3,4,5},O24,T24,Y24,AD24,AI24),2)+J24</f>
        <v>265</v>
      </c>
    </row>
    <row r="25" spans="1:88" ht="18.75" customHeight="1" x14ac:dyDescent="0.25">
      <c r="A25" s="17">
        <v>22</v>
      </c>
      <c r="B25" s="54" t="s">
        <v>138</v>
      </c>
      <c r="C25" s="54" t="s">
        <v>37</v>
      </c>
      <c r="D25" s="54" t="s">
        <v>7</v>
      </c>
      <c r="E25" s="56" t="s">
        <v>139</v>
      </c>
      <c r="F25" s="66">
        <v>49</v>
      </c>
      <c r="G25" s="66" t="s">
        <v>32</v>
      </c>
      <c r="H25" s="66">
        <v>0.5</v>
      </c>
      <c r="I25" s="49">
        <v>0</v>
      </c>
      <c r="J25" s="6">
        <v>0</v>
      </c>
      <c r="K25" s="66">
        <v>38</v>
      </c>
      <c r="L25" s="66">
        <v>29</v>
      </c>
      <c r="M25" s="66">
        <v>0.25</v>
      </c>
      <c r="N25" s="49">
        <f>200*(K25+1-L25)*M25/K25</f>
        <v>13.157894736842104</v>
      </c>
      <c r="O25" s="6">
        <f t="shared" si="2"/>
        <v>14</v>
      </c>
      <c r="P25" s="82">
        <v>34</v>
      </c>
      <c r="Q25" s="82" t="s">
        <v>32</v>
      </c>
      <c r="R25" s="82">
        <v>0.5</v>
      </c>
      <c r="S25" s="49">
        <v>0</v>
      </c>
      <c r="T25" s="6">
        <f t="shared" si="3"/>
        <v>0</v>
      </c>
      <c r="U25" s="82">
        <v>39</v>
      </c>
      <c r="V25" s="82">
        <v>26</v>
      </c>
      <c r="W25" s="82">
        <v>0.5</v>
      </c>
      <c r="X25" s="49">
        <f>200*(U25+1-V25)*W25/U25</f>
        <v>35.897435897435898</v>
      </c>
      <c r="Y25" s="6">
        <f t="shared" si="5"/>
        <v>36</v>
      </c>
      <c r="Z25" s="82">
        <v>54</v>
      </c>
      <c r="AA25" s="82">
        <v>30</v>
      </c>
      <c r="AB25" s="82">
        <v>1</v>
      </c>
      <c r="AC25" s="49">
        <f t="shared" si="6"/>
        <v>92.592592592592595</v>
      </c>
      <c r="AD25" s="6">
        <f t="shared" si="7"/>
        <v>93</v>
      </c>
      <c r="AE25" s="82">
        <v>52</v>
      </c>
      <c r="AF25" s="82">
        <v>10</v>
      </c>
      <c r="AG25" s="82">
        <v>1</v>
      </c>
      <c r="AH25" s="49">
        <f t="shared" si="8"/>
        <v>165.38461538461539</v>
      </c>
      <c r="AI25" s="6">
        <f t="shared" si="9"/>
        <v>166</v>
      </c>
      <c r="AJ25" s="79">
        <f>LARGE(CHOOSE({1,2,3,4,5},O25,T25,Y25,AD25,AI25),1)+LARGE(CHOOSE({1,2,3,4,5},O25,T25,Y25,AD25,AI25),2)+J25</f>
        <v>259</v>
      </c>
    </row>
    <row r="26" spans="1:88" ht="18.75" customHeight="1" x14ac:dyDescent="0.25">
      <c r="A26" s="17">
        <v>23</v>
      </c>
      <c r="B26" s="54" t="s">
        <v>229</v>
      </c>
      <c r="C26" s="54" t="s">
        <v>37</v>
      </c>
      <c r="D26" s="54" t="s">
        <v>7</v>
      </c>
      <c r="E26" s="89" t="s">
        <v>230</v>
      </c>
      <c r="F26" s="66">
        <v>49</v>
      </c>
      <c r="G26" s="66" t="s">
        <v>32</v>
      </c>
      <c r="H26" s="66">
        <v>0.5</v>
      </c>
      <c r="I26" s="49">
        <v>0</v>
      </c>
      <c r="J26" s="6">
        <f t="shared" ref="J26:J57" si="12">ROUNDUP(I26,0)</f>
        <v>0</v>
      </c>
      <c r="K26" s="66">
        <v>38</v>
      </c>
      <c r="L26" s="66" t="s">
        <v>32</v>
      </c>
      <c r="M26" s="66">
        <v>0.25</v>
      </c>
      <c r="N26" s="49">
        <v>0</v>
      </c>
      <c r="O26" s="6">
        <f t="shared" si="2"/>
        <v>0</v>
      </c>
      <c r="P26" s="82">
        <v>34</v>
      </c>
      <c r="Q26" s="82" t="s">
        <v>32</v>
      </c>
      <c r="R26" s="82">
        <v>0.5</v>
      </c>
      <c r="S26" s="49">
        <v>0</v>
      </c>
      <c r="T26" s="6">
        <f t="shared" si="3"/>
        <v>0</v>
      </c>
      <c r="U26" s="82">
        <v>39</v>
      </c>
      <c r="V26" s="82" t="s">
        <v>32</v>
      </c>
      <c r="W26" s="82">
        <v>0.5</v>
      </c>
      <c r="X26" s="49">
        <v>0</v>
      </c>
      <c r="Y26" s="6">
        <f t="shared" si="5"/>
        <v>0</v>
      </c>
      <c r="Z26" s="82">
        <v>54</v>
      </c>
      <c r="AA26" s="82">
        <v>26</v>
      </c>
      <c r="AB26" s="82">
        <v>1</v>
      </c>
      <c r="AC26" s="49">
        <f t="shared" si="6"/>
        <v>107.4074074074074</v>
      </c>
      <c r="AD26" s="6">
        <f t="shared" si="7"/>
        <v>108</v>
      </c>
      <c r="AE26" s="82">
        <v>52</v>
      </c>
      <c r="AF26" s="82">
        <v>20</v>
      </c>
      <c r="AG26" s="82">
        <v>1</v>
      </c>
      <c r="AH26" s="49">
        <f t="shared" si="8"/>
        <v>126.92307692307692</v>
      </c>
      <c r="AI26" s="6">
        <f t="shared" si="9"/>
        <v>127</v>
      </c>
      <c r="AJ26" s="79">
        <f>LARGE(CHOOSE({1,2,3,4,5},O26,T26,Y26,AD26,AI26),1)+LARGE(CHOOSE({1,2,3,4,5},O26,T26,Y26,AD26,AI26),2)+J26</f>
        <v>235</v>
      </c>
    </row>
    <row r="27" spans="1:88" ht="18.75" customHeight="1" x14ac:dyDescent="0.25">
      <c r="A27" s="17">
        <v>24</v>
      </c>
      <c r="B27" s="2" t="s">
        <v>235</v>
      </c>
      <c r="C27" s="2" t="s">
        <v>223</v>
      </c>
      <c r="D27" s="2" t="s">
        <v>7</v>
      </c>
      <c r="E27" s="56" t="s">
        <v>65</v>
      </c>
      <c r="F27" s="66">
        <v>49</v>
      </c>
      <c r="G27" s="66">
        <v>23</v>
      </c>
      <c r="H27" s="66">
        <v>0.5</v>
      </c>
      <c r="I27" s="49">
        <f>200*(F27+1-G27)*H27/F27</f>
        <v>55.102040816326529</v>
      </c>
      <c r="J27" s="6">
        <f t="shared" si="12"/>
        <v>56</v>
      </c>
      <c r="K27" s="66">
        <v>38</v>
      </c>
      <c r="L27" s="66">
        <v>25</v>
      </c>
      <c r="M27" s="66">
        <v>0.25</v>
      </c>
      <c r="N27" s="49">
        <f>200*(K27+1-L27)*M27/K27</f>
        <v>18.421052631578949</v>
      </c>
      <c r="O27" s="6">
        <f t="shared" si="2"/>
        <v>19</v>
      </c>
      <c r="P27" s="82">
        <v>34</v>
      </c>
      <c r="Q27" s="82">
        <v>27</v>
      </c>
      <c r="R27" s="82">
        <v>0.5</v>
      </c>
      <c r="S27" s="49">
        <f>200*(P27+1-Q27)*R27/P27</f>
        <v>23.529411764705884</v>
      </c>
      <c r="T27" s="6">
        <f t="shared" si="3"/>
        <v>24</v>
      </c>
      <c r="U27" s="82">
        <v>39</v>
      </c>
      <c r="V27" s="82">
        <v>29</v>
      </c>
      <c r="W27" s="82">
        <v>0.5</v>
      </c>
      <c r="X27" s="49">
        <f>200*(U27+1-V27)*W27/U27</f>
        <v>28.205128205128204</v>
      </c>
      <c r="Y27" s="6">
        <f t="shared" si="5"/>
        <v>29</v>
      </c>
      <c r="Z27" s="82">
        <v>54</v>
      </c>
      <c r="AA27" s="82">
        <v>33</v>
      </c>
      <c r="AB27" s="82">
        <v>1</v>
      </c>
      <c r="AC27" s="49">
        <f t="shared" si="6"/>
        <v>81.481481481481481</v>
      </c>
      <c r="AD27" s="6">
        <f t="shared" si="7"/>
        <v>82</v>
      </c>
      <c r="AE27" s="82">
        <v>52</v>
      </c>
      <c r="AF27" s="82">
        <v>30</v>
      </c>
      <c r="AG27" s="82">
        <v>1</v>
      </c>
      <c r="AH27" s="49">
        <f t="shared" si="8"/>
        <v>88.461538461538467</v>
      </c>
      <c r="AI27" s="6">
        <f t="shared" si="9"/>
        <v>89</v>
      </c>
      <c r="AJ27" s="79">
        <f>LARGE(CHOOSE({1,2,3,4,5},O27,T27,Y27,AD27,AI27),1)+LARGE(CHOOSE({1,2,3,4,5},O27,T27,Y27,AD27,AI27),2)+J27</f>
        <v>227</v>
      </c>
    </row>
    <row r="28" spans="1:88" s="75" customFormat="1" ht="18.75" customHeight="1" x14ac:dyDescent="0.25">
      <c r="A28" s="17">
        <v>25</v>
      </c>
      <c r="B28" s="54" t="s">
        <v>73</v>
      </c>
      <c r="C28" s="2" t="s">
        <v>37</v>
      </c>
      <c r="D28" s="2" t="s">
        <v>10</v>
      </c>
      <c r="E28" s="56" t="s">
        <v>74</v>
      </c>
      <c r="F28" s="66">
        <v>49</v>
      </c>
      <c r="G28" s="66" t="s">
        <v>32</v>
      </c>
      <c r="H28" s="66">
        <v>0.5</v>
      </c>
      <c r="I28" s="49">
        <v>0</v>
      </c>
      <c r="J28" s="6">
        <f t="shared" si="12"/>
        <v>0</v>
      </c>
      <c r="K28" s="66">
        <v>38</v>
      </c>
      <c r="L28" s="66">
        <v>12</v>
      </c>
      <c r="M28" s="66">
        <v>0.25</v>
      </c>
      <c r="N28" s="49">
        <f>200*(K28+1-L28)*M28/K28</f>
        <v>35.526315789473685</v>
      </c>
      <c r="O28" s="6">
        <f t="shared" si="2"/>
        <v>36</v>
      </c>
      <c r="P28" s="82">
        <v>34</v>
      </c>
      <c r="Q28" s="82">
        <v>25</v>
      </c>
      <c r="R28" s="82">
        <v>0.5</v>
      </c>
      <c r="S28" s="49">
        <f>200*(P28+1-Q28)*R28/P28</f>
        <v>29.411764705882351</v>
      </c>
      <c r="T28" s="6">
        <f t="shared" si="3"/>
        <v>30</v>
      </c>
      <c r="U28" s="82">
        <v>39</v>
      </c>
      <c r="V28" s="82" t="s">
        <v>32</v>
      </c>
      <c r="W28" s="82">
        <v>0.5</v>
      </c>
      <c r="X28" s="49">
        <v>0</v>
      </c>
      <c r="Y28" s="6">
        <f t="shared" si="5"/>
        <v>0</v>
      </c>
      <c r="Z28" s="82">
        <v>54</v>
      </c>
      <c r="AA28" s="82">
        <v>23</v>
      </c>
      <c r="AB28" s="82">
        <v>1</v>
      </c>
      <c r="AC28" s="49">
        <f t="shared" si="6"/>
        <v>118.51851851851852</v>
      </c>
      <c r="AD28" s="6">
        <f t="shared" si="7"/>
        <v>119</v>
      </c>
      <c r="AE28" s="82">
        <v>52</v>
      </c>
      <c r="AF28" s="82">
        <v>25</v>
      </c>
      <c r="AG28" s="82">
        <v>1</v>
      </c>
      <c r="AH28" s="49">
        <f t="shared" si="8"/>
        <v>107.69230769230769</v>
      </c>
      <c r="AI28" s="6">
        <f t="shared" si="9"/>
        <v>108</v>
      </c>
      <c r="AJ28" s="79">
        <f>LARGE(CHOOSE({1,2,3,4,5},O28,T28,Y28,AD28,AI28),1)+LARGE(CHOOSE({1,2,3,4,5},O28,T28,Y28,AD28,AI28),2)+J28</f>
        <v>227</v>
      </c>
    </row>
    <row r="29" spans="1:88" ht="18.75" customHeight="1" x14ac:dyDescent="0.25">
      <c r="A29" s="17">
        <v>26</v>
      </c>
      <c r="B29" s="2" t="s">
        <v>58</v>
      </c>
      <c r="C29" s="2" t="s">
        <v>45</v>
      </c>
      <c r="D29" s="2" t="s">
        <v>10</v>
      </c>
      <c r="E29" s="56" t="s">
        <v>63</v>
      </c>
      <c r="F29" s="66">
        <v>49</v>
      </c>
      <c r="G29" s="66">
        <v>20</v>
      </c>
      <c r="H29" s="66">
        <v>0.5</v>
      </c>
      <c r="I29" s="49">
        <f>200*(F29+1-G29)*H29/F29</f>
        <v>61.224489795918366</v>
      </c>
      <c r="J29" s="6">
        <f t="shared" si="12"/>
        <v>62</v>
      </c>
      <c r="K29" s="66">
        <v>38</v>
      </c>
      <c r="L29" s="66">
        <v>24</v>
      </c>
      <c r="M29" s="66">
        <v>0.25</v>
      </c>
      <c r="N29" s="49">
        <f>200*(K29+1-L29)*M29/K29</f>
        <v>19.736842105263158</v>
      </c>
      <c r="O29" s="6">
        <f t="shared" si="2"/>
        <v>20</v>
      </c>
      <c r="P29" s="82">
        <v>34</v>
      </c>
      <c r="Q29" s="82" t="s">
        <v>32</v>
      </c>
      <c r="R29" s="82">
        <v>0.5</v>
      </c>
      <c r="S29" s="49">
        <v>0</v>
      </c>
      <c r="T29" s="6">
        <f t="shared" si="3"/>
        <v>0</v>
      </c>
      <c r="U29" s="82">
        <v>39</v>
      </c>
      <c r="V29" s="82" t="s">
        <v>32</v>
      </c>
      <c r="W29" s="82">
        <v>0.5</v>
      </c>
      <c r="X29" s="49">
        <v>0</v>
      </c>
      <c r="Y29" s="6">
        <f t="shared" si="5"/>
        <v>0</v>
      </c>
      <c r="Z29" s="82">
        <v>54</v>
      </c>
      <c r="AA29" s="82">
        <v>17</v>
      </c>
      <c r="AB29" s="82">
        <v>1</v>
      </c>
      <c r="AC29" s="49">
        <f t="shared" si="6"/>
        <v>140.74074074074073</v>
      </c>
      <c r="AD29" s="6">
        <f t="shared" si="7"/>
        <v>141</v>
      </c>
      <c r="AE29" s="82">
        <v>52</v>
      </c>
      <c r="AF29" s="82" t="s">
        <v>32</v>
      </c>
      <c r="AG29" s="82">
        <v>1</v>
      </c>
      <c r="AH29" s="49">
        <v>0</v>
      </c>
      <c r="AI29" s="6">
        <f t="shared" si="9"/>
        <v>0</v>
      </c>
      <c r="AJ29" s="79">
        <f>LARGE(CHOOSE({1,2,3,4,5},O29,T29,Y29,AD29,AI29),1)+LARGE(CHOOSE({1,2,3,4,5},O29,T29,Y29,AD29,AI29),2)+J29</f>
        <v>223</v>
      </c>
    </row>
    <row r="30" spans="1:88" ht="21.75" customHeight="1" x14ac:dyDescent="0.25">
      <c r="A30" s="17">
        <v>27</v>
      </c>
      <c r="B30" s="54" t="s">
        <v>59</v>
      </c>
      <c r="C30" s="2" t="s">
        <v>45</v>
      </c>
      <c r="D30" s="2" t="s">
        <v>7</v>
      </c>
      <c r="E30" s="90" t="s">
        <v>66</v>
      </c>
      <c r="F30" s="66">
        <v>49</v>
      </c>
      <c r="G30" s="66" t="s">
        <v>32</v>
      </c>
      <c r="H30" s="66">
        <v>0.5</v>
      </c>
      <c r="I30" s="49">
        <v>0</v>
      </c>
      <c r="J30" s="6">
        <f t="shared" si="12"/>
        <v>0</v>
      </c>
      <c r="K30" s="66">
        <v>38</v>
      </c>
      <c r="L30" s="66">
        <v>21</v>
      </c>
      <c r="M30" s="66">
        <v>0.25</v>
      </c>
      <c r="N30" s="49">
        <f>200*(K30+1-L30)*M30/K30</f>
        <v>23.684210526315791</v>
      </c>
      <c r="O30" s="6">
        <f t="shared" si="2"/>
        <v>24</v>
      </c>
      <c r="P30" s="82">
        <v>34</v>
      </c>
      <c r="Q30" s="82">
        <v>21</v>
      </c>
      <c r="R30" s="82">
        <v>0.5</v>
      </c>
      <c r="S30" s="49">
        <f>200*(P30+1-Q30)*R30/P30</f>
        <v>41.176470588235297</v>
      </c>
      <c r="T30" s="6">
        <f t="shared" si="3"/>
        <v>42</v>
      </c>
      <c r="U30" s="82">
        <v>39</v>
      </c>
      <c r="V30" s="82">
        <v>24</v>
      </c>
      <c r="W30" s="82">
        <v>0.5</v>
      </c>
      <c r="X30" s="49">
        <f>200*(U30+1-V30)*W30/U30</f>
        <v>41.025641025641029</v>
      </c>
      <c r="Y30" s="6">
        <f t="shared" si="5"/>
        <v>42</v>
      </c>
      <c r="Z30" s="82">
        <v>54</v>
      </c>
      <c r="AA30" s="82">
        <v>10</v>
      </c>
      <c r="AB30" s="82">
        <v>1</v>
      </c>
      <c r="AC30" s="49">
        <f t="shared" si="6"/>
        <v>166.66666666666666</v>
      </c>
      <c r="AD30" s="6">
        <f t="shared" si="7"/>
        <v>167</v>
      </c>
      <c r="AE30" s="82">
        <v>52</v>
      </c>
      <c r="AF30" s="82" t="s">
        <v>32</v>
      </c>
      <c r="AG30" s="82">
        <v>1</v>
      </c>
      <c r="AH30" s="49">
        <v>0</v>
      </c>
      <c r="AI30" s="6">
        <f t="shared" si="9"/>
        <v>0</v>
      </c>
      <c r="AJ30" s="79">
        <f>LARGE(CHOOSE({1,2,3,4,5},O30,T30,Y30,AD30,AI30),1)+LARGE(CHOOSE({1,2,3,4,5},O30,T30,Y30,AD30,AI30),2)+J30</f>
        <v>209</v>
      </c>
    </row>
    <row r="31" spans="1:88" ht="21.75" customHeight="1" x14ac:dyDescent="0.25">
      <c r="A31" s="17">
        <v>28</v>
      </c>
      <c r="B31" s="54" t="s">
        <v>177</v>
      </c>
      <c r="C31" s="2" t="s">
        <v>223</v>
      </c>
      <c r="D31" s="54" t="s">
        <v>10</v>
      </c>
      <c r="E31" s="90" t="s">
        <v>184</v>
      </c>
      <c r="F31" s="66">
        <v>49</v>
      </c>
      <c r="G31" s="66">
        <v>31</v>
      </c>
      <c r="H31" s="66">
        <v>0.5</v>
      </c>
      <c r="I31" s="49">
        <f>200*(F31+1-G31)*H31/F31</f>
        <v>38.775510204081634</v>
      </c>
      <c r="J31" s="6">
        <f t="shared" si="12"/>
        <v>39</v>
      </c>
      <c r="K31" s="66">
        <v>38</v>
      </c>
      <c r="L31" s="66" t="s">
        <v>32</v>
      </c>
      <c r="M31" s="66">
        <v>0.25</v>
      </c>
      <c r="N31" s="49">
        <v>0</v>
      </c>
      <c r="O31" s="6">
        <f t="shared" si="2"/>
        <v>0</v>
      </c>
      <c r="P31" s="82">
        <v>34</v>
      </c>
      <c r="Q31" s="82" t="s">
        <v>32</v>
      </c>
      <c r="R31" s="82">
        <v>0.5</v>
      </c>
      <c r="S31" s="49">
        <v>0</v>
      </c>
      <c r="T31" s="6">
        <f t="shared" si="3"/>
        <v>0</v>
      </c>
      <c r="U31" s="82">
        <v>39</v>
      </c>
      <c r="V31" s="82">
        <v>30</v>
      </c>
      <c r="W31" s="82">
        <v>0.5</v>
      </c>
      <c r="X31" s="82">
        <f>200*(U31+1-V31)*W31/U31</f>
        <v>25.641025641025642</v>
      </c>
      <c r="Y31" s="6">
        <f t="shared" si="5"/>
        <v>26</v>
      </c>
      <c r="Z31" s="82">
        <v>54</v>
      </c>
      <c r="AA31" s="82">
        <v>31</v>
      </c>
      <c r="AB31" s="82">
        <v>1</v>
      </c>
      <c r="AC31" s="49">
        <f t="shared" si="6"/>
        <v>88.888888888888886</v>
      </c>
      <c r="AD31" s="6">
        <f t="shared" si="7"/>
        <v>89</v>
      </c>
      <c r="AE31" s="82">
        <v>52</v>
      </c>
      <c r="AF31" s="82">
        <v>33</v>
      </c>
      <c r="AG31" s="82">
        <v>1</v>
      </c>
      <c r="AH31" s="49">
        <f t="shared" ref="AH31:AH36" si="13">200*(AE31+1-AF31)*AG31/AE31</f>
        <v>76.92307692307692</v>
      </c>
      <c r="AI31" s="6">
        <f t="shared" si="9"/>
        <v>77</v>
      </c>
      <c r="AJ31" s="79">
        <f>LARGE(CHOOSE({1,2,3,4,5},O31,T31,Y31,AD31,AI31),1)+LARGE(CHOOSE({1,2,3,4,5},O31,T31,Y31,AD31,AI31),2)+J31</f>
        <v>205</v>
      </c>
    </row>
    <row r="32" spans="1:88" ht="21.75" customHeight="1" x14ac:dyDescent="0.25">
      <c r="A32" s="17">
        <v>29</v>
      </c>
      <c r="B32" s="54" t="s">
        <v>110</v>
      </c>
      <c r="C32" s="54" t="s">
        <v>42</v>
      </c>
      <c r="D32" s="54" t="s">
        <v>7</v>
      </c>
      <c r="E32" s="56" t="s">
        <v>119</v>
      </c>
      <c r="F32" s="66">
        <v>49</v>
      </c>
      <c r="G32" s="53" t="s">
        <v>191</v>
      </c>
      <c r="H32" s="66">
        <v>0.5</v>
      </c>
      <c r="I32" s="49">
        <f>200*(F32+1-G32)*H32/F32</f>
        <v>40.816326530612244</v>
      </c>
      <c r="J32" s="6">
        <f t="shared" si="12"/>
        <v>41</v>
      </c>
      <c r="K32" s="66">
        <v>38</v>
      </c>
      <c r="L32" s="66" t="s">
        <v>32</v>
      </c>
      <c r="M32" s="66">
        <v>0.25</v>
      </c>
      <c r="N32" s="49">
        <v>0</v>
      </c>
      <c r="O32" s="6">
        <f t="shared" si="2"/>
        <v>0</v>
      </c>
      <c r="P32" s="82">
        <v>34</v>
      </c>
      <c r="Q32" s="82" t="s">
        <v>32</v>
      </c>
      <c r="R32" s="82">
        <v>0.5</v>
      </c>
      <c r="S32" s="49">
        <v>0</v>
      </c>
      <c r="T32" s="6">
        <f t="shared" si="3"/>
        <v>0</v>
      </c>
      <c r="U32" s="82">
        <v>39</v>
      </c>
      <c r="V32" s="82">
        <v>31</v>
      </c>
      <c r="W32" s="82">
        <v>0.5</v>
      </c>
      <c r="X32" s="49">
        <f>200*(U32+1-V32)*W32/U32</f>
        <v>23.076923076923077</v>
      </c>
      <c r="Y32" s="6">
        <f t="shared" si="5"/>
        <v>24</v>
      </c>
      <c r="Z32" s="82">
        <v>54</v>
      </c>
      <c r="AA32" s="17">
        <v>37</v>
      </c>
      <c r="AB32" s="82">
        <v>1</v>
      </c>
      <c r="AC32" s="49">
        <f t="shared" si="6"/>
        <v>66.666666666666671</v>
      </c>
      <c r="AD32" s="6">
        <f t="shared" si="7"/>
        <v>67</v>
      </c>
      <c r="AE32" s="82">
        <v>52</v>
      </c>
      <c r="AF32" s="17">
        <v>29</v>
      </c>
      <c r="AG32" s="82">
        <v>1</v>
      </c>
      <c r="AH32" s="49">
        <f t="shared" si="13"/>
        <v>92.307692307692307</v>
      </c>
      <c r="AI32" s="6">
        <f t="shared" si="9"/>
        <v>93</v>
      </c>
      <c r="AJ32" s="79">
        <f>LARGE(CHOOSE({1,2,3,4,5},O32,T32,Y32,AD32,AI32),1)+LARGE(CHOOSE({1,2,3,4,5},O32,T32,Y32,AD32,AI32),2)+J32</f>
        <v>201</v>
      </c>
    </row>
    <row r="33" spans="1:36" ht="21.75" customHeight="1" x14ac:dyDescent="0.25">
      <c r="A33" s="17">
        <v>30</v>
      </c>
      <c r="B33" s="54" t="s">
        <v>231</v>
      </c>
      <c r="C33" s="54" t="s">
        <v>223</v>
      </c>
      <c r="D33" s="54" t="s">
        <v>7</v>
      </c>
      <c r="E33" s="89" t="s">
        <v>232</v>
      </c>
      <c r="F33" s="66">
        <v>49</v>
      </c>
      <c r="G33" s="66" t="s">
        <v>32</v>
      </c>
      <c r="H33" s="66">
        <v>0.5</v>
      </c>
      <c r="I33" s="49">
        <v>0</v>
      </c>
      <c r="J33" s="6">
        <f t="shared" si="12"/>
        <v>0</v>
      </c>
      <c r="K33" s="66">
        <v>38</v>
      </c>
      <c r="L33" s="66" t="s">
        <v>32</v>
      </c>
      <c r="M33" s="66">
        <v>0.25</v>
      </c>
      <c r="N33" s="49">
        <v>0</v>
      </c>
      <c r="O33" s="6">
        <f t="shared" si="2"/>
        <v>0</v>
      </c>
      <c r="P33" s="82">
        <v>34</v>
      </c>
      <c r="Q33" s="82" t="s">
        <v>32</v>
      </c>
      <c r="R33" s="82">
        <v>0.5</v>
      </c>
      <c r="S33" s="49">
        <v>0</v>
      </c>
      <c r="T33" s="6">
        <f t="shared" si="3"/>
        <v>0</v>
      </c>
      <c r="U33" s="82">
        <v>39</v>
      </c>
      <c r="V33" s="82" t="s">
        <v>32</v>
      </c>
      <c r="W33" s="82">
        <v>0.5</v>
      </c>
      <c r="X33" s="49">
        <v>0</v>
      </c>
      <c r="Y33" s="6">
        <f t="shared" si="5"/>
        <v>0</v>
      </c>
      <c r="Z33" s="82">
        <v>54</v>
      </c>
      <c r="AA33" s="82">
        <v>27</v>
      </c>
      <c r="AB33" s="82">
        <v>1</v>
      </c>
      <c r="AC33" s="49">
        <f t="shared" si="6"/>
        <v>103.70370370370371</v>
      </c>
      <c r="AD33" s="6">
        <f t="shared" si="7"/>
        <v>104</v>
      </c>
      <c r="AE33" s="82">
        <v>52</v>
      </c>
      <c r="AF33" s="82">
        <v>28</v>
      </c>
      <c r="AG33" s="82">
        <v>1</v>
      </c>
      <c r="AH33" s="49">
        <f t="shared" si="13"/>
        <v>96.15384615384616</v>
      </c>
      <c r="AI33" s="6">
        <f t="shared" si="9"/>
        <v>97</v>
      </c>
      <c r="AJ33" s="79">
        <f>LARGE(CHOOSE({1,2,3,4,5},O33,T33,Y33,AD33,AI33),1)+LARGE(CHOOSE({1,2,3,4,5},O33,T33,Y33,AD33,AI33),2)+J33</f>
        <v>201</v>
      </c>
    </row>
    <row r="34" spans="1:36" ht="21.75" customHeight="1" x14ac:dyDescent="0.25">
      <c r="A34" s="17">
        <v>31</v>
      </c>
      <c r="B34" s="54" t="s">
        <v>238</v>
      </c>
      <c r="C34" s="54" t="s">
        <v>223</v>
      </c>
      <c r="D34" s="54" t="s">
        <v>7</v>
      </c>
      <c r="E34" s="89" t="s">
        <v>239</v>
      </c>
      <c r="F34" s="66">
        <v>49</v>
      </c>
      <c r="G34" s="66" t="s">
        <v>32</v>
      </c>
      <c r="H34" s="66">
        <v>0.5</v>
      </c>
      <c r="I34" s="49">
        <v>0</v>
      </c>
      <c r="J34" s="6">
        <f t="shared" si="12"/>
        <v>0</v>
      </c>
      <c r="K34" s="66">
        <v>38</v>
      </c>
      <c r="L34" s="66" t="s">
        <v>32</v>
      </c>
      <c r="M34" s="66">
        <v>0.25</v>
      </c>
      <c r="N34" s="49">
        <v>0</v>
      </c>
      <c r="O34" s="6">
        <f t="shared" si="2"/>
        <v>0</v>
      </c>
      <c r="P34" s="82">
        <v>34</v>
      </c>
      <c r="Q34" s="82" t="s">
        <v>32</v>
      </c>
      <c r="R34" s="82">
        <v>0.5</v>
      </c>
      <c r="S34" s="49">
        <v>0</v>
      </c>
      <c r="T34" s="6">
        <f t="shared" si="3"/>
        <v>0</v>
      </c>
      <c r="U34" s="82">
        <v>39</v>
      </c>
      <c r="V34" s="82" t="s">
        <v>32</v>
      </c>
      <c r="W34" s="82">
        <v>0.5</v>
      </c>
      <c r="X34" s="49">
        <v>0</v>
      </c>
      <c r="Y34" s="6">
        <f t="shared" si="5"/>
        <v>0</v>
      </c>
      <c r="Z34" s="82">
        <v>54</v>
      </c>
      <c r="AA34" s="82">
        <v>39</v>
      </c>
      <c r="AB34" s="82">
        <v>1</v>
      </c>
      <c r="AC34" s="49">
        <f t="shared" si="6"/>
        <v>59.25925925925926</v>
      </c>
      <c r="AD34" s="6">
        <f t="shared" si="7"/>
        <v>60</v>
      </c>
      <c r="AE34" s="82">
        <v>52</v>
      </c>
      <c r="AF34" s="82">
        <v>17</v>
      </c>
      <c r="AG34" s="82">
        <v>1</v>
      </c>
      <c r="AH34" s="49">
        <f t="shared" si="13"/>
        <v>138.46153846153845</v>
      </c>
      <c r="AI34" s="6">
        <f t="shared" si="9"/>
        <v>139</v>
      </c>
      <c r="AJ34" s="79">
        <f>LARGE(CHOOSE({1,2,3,4,5},O34,T34,Y34,AD34,AI34),1)+LARGE(CHOOSE({1,2,3,4,5},O34,T34,Y34,AD34,AI34),2)+J34</f>
        <v>199</v>
      </c>
    </row>
    <row r="35" spans="1:36" ht="21.75" customHeight="1" x14ac:dyDescent="0.25">
      <c r="A35" s="17">
        <v>32</v>
      </c>
      <c r="B35" s="54" t="s">
        <v>233</v>
      </c>
      <c r="C35" s="54" t="s">
        <v>39</v>
      </c>
      <c r="D35" s="54" t="s">
        <v>7</v>
      </c>
      <c r="E35" s="89" t="s">
        <v>234</v>
      </c>
      <c r="F35" s="66">
        <v>49</v>
      </c>
      <c r="G35" s="66" t="s">
        <v>32</v>
      </c>
      <c r="H35" s="66">
        <v>0.5</v>
      </c>
      <c r="I35" s="49">
        <v>0</v>
      </c>
      <c r="J35" s="6">
        <f t="shared" si="12"/>
        <v>0</v>
      </c>
      <c r="K35" s="66">
        <v>38</v>
      </c>
      <c r="L35" s="66" t="s">
        <v>32</v>
      </c>
      <c r="M35" s="66">
        <v>0.25</v>
      </c>
      <c r="N35" s="49">
        <v>0</v>
      </c>
      <c r="O35" s="6">
        <f t="shared" si="2"/>
        <v>0</v>
      </c>
      <c r="P35" s="82">
        <v>34</v>
      </c>
      <c r="Q35" s="82" t="s">
        <v>32</v>
      </c>
      <c r="R35" s="82">
        <v>0.5</v>
      </c>
      <c r="S35" s="49">
        <v>0</v>
      </c>
      <c r="T35" s="6">
        <f t="shared" si="3"/>
        <v>0</v>
      </c>
      <c r="U35" s="82">
        <v>39</v>
      </c>
      <c r="V35" s="82" t="s">
        <v>32</v>
      </c>
      <c r="W35" s="82">
        <v>0.5</v>
      </c>
      <c r="X35" s="49">
        <v>0</v>
      </c>
      <c r="Y35" s="6">
        <f t="shared" si="5"/>
        <v>0</v>
      </c>
      <c r="Z35" s="82">
        <v>54</v>
      </c>
      <c r="AA35" s="82">
        <v>29</v>
      </c>
      <c r="AB35" s="82">
        <v>1</v>
      </c>
      <c r="AC35" s="49">
        <f t="shared" si="6"/>
        <v>96.296296296296291</v>
      </c>
      <c r="AD35" s="6">
        <f t="shared" si="7"/>
        <v>97</v>
      </c>
      <c r="AE35" s="82">
        <v>52</v>
      </c>
      <c r="AF35" s="82">
        <v>27</v>
      </c>
      <c r="AG35" s="82">
        <v>1</v>
      </c>
      <c r="AH35" s="49">
        <f t="shared" si="13"/>
        <v>100</v>
      </c>
      <c r="AI35" s="6">
        <f t="shared" si="9"/>
        <v>100</v>
      </c>
      <c r="AJ35" s="79">
        <f>LARGE(CHOOSE({1,2,3,4,5},O35,T35,Y35,AD35,AI35),1)+LARGE(CHOOSE({1,2,3,4,5},O35,T35,Y35,AD35,AI35),2)+J35</f>
        <v>197</v>
      </c>
    </row>
    <row r="36" spans="1:36" ht="24" customHeight="1" x14ac:dyDescent="0.25">
      <c r="A36" s="17">
        <v>33</v>
      </c>
      <c r="B36" s="54" t="s">
        <v>178</v>
      </c>
      <c r="C36" s="54" t="s">
        <v>44</v>
      </c>
      <c r="D36" s="54" t="s">
        <v>7</v>
      </c>
      <c r="E36" s="90" t="s">
        <v>185</v>
      </c>
      <c r="F36" s="66">
        <v>49</v>
      </c>
      <c r="G36" s="66">
        <v>32</v>
      </c>
      <c r="H36" s="66">
        <v>0.5</v>
      </c>
      <c r="I36" s="49">
        <f>200*(F36+1-G36)*H36/F36</f>
        <v>36.734693877551024</v>
      </c>
      <c r="J36" s="6">
        <f t="shared" si="12"/>
        <v>37</v>
      </c>
      <c r="K36" s="66">
        <v>38</v>
      </c>
      <c r="L36" s="66" t="s">
        <v>32</v>
      </c>
      <c r="M36" s="66">
        <v>0.25</v>
      </c>
      <c r="N36" s="49">
        <v>0</v>
      </c>
      <c r="O36" s="6">
        <f t="shared" ref="O36:O67" si="14">ROUNDUP(N36,0)</f>
        <v>0</v>
      </c>
      <c r="P36" s="82">
        <v>34</v>
      </c>
      <c r="Q36" s="82" t="s">
        <v>32</v>
      </c>
      <c r="R36" s="82">
        <v>0.5</v>
      </c>
      <c r="S36" s="49">
        <v>0</v>
      </c>
      <c r="T36" s="6">
        <f t="shared" ref="T36:T67" si="15">ROUNDUP(S36,0)</f>
        <v>0</v>
      </c>
      <c r="U36" s="82">
        <v>39</v>
      </c>
      <c r="V36" s="82">
        <v>34</v>
      </c>
      <c r="W36" s="82">
        <v>0.5</v>
      </c>
      <c r="X36" s="82">
        <f>200*(U36+1-V36)*W36/U36</f>
        <v>15.384615384615385</v>
      </c>
      <c r="Y36" s="6">
        <f t="shared" ref="Y36:Y67" si="16">ROUNDUP(X36,0)</f>
        <v>16</v>
      </c>
      <c r="Z36" s="82">
        <v>54</v>
      </c>
      <c r="AA36" s="82">
        <v>36</v>
      </c>
      <c r="AB36" s="82">
        <v>1</v>
      </c>
      <c r="AC36" s="49">
        <f t="shared" si="6"/>
        <v>70.370370370370367</v>
      </c>
      <c r="AD36" s="6">
        <f t="shared" ref="AD36:AD67" si="17">ROUNDUP(AC36,0)</f>
        <v>71</v>
      </c>
      <c r="AE36" s="82">
        <v>52</v>
      </c>
      <c r="AF36" s="82">
        <v>31</v>
      </c>
      <c r="AG36" s="82">
        <v>1</v>
      </c>
      <c r="AH36" s="49">
        <f t="shared" si="13"/>
        <v>84.615384615384613</v>
      </c>
      <c r="AI36" s="6">
        <f t="shared" ref="AI36:AI67" si="18">ROUNDUP(AH36,0)</f>
        <v>85</v>
      </c>
      <c r="AJ36" s="79">
        <f>LARGE(CHOOSE({1,2,3,4,5},O36,T36,Y36,AD36,AI36),1)+LARGE(CHOOSE({1,2,3,4,5},O36,T36,Y36,AD36,AI36),2)+J36</f>
        <v>193</v>
      </c>
    </row>
    <row r="37" spans="1:36" ht="21" customHeight="1" x14ac:dyDescent="0.25">
      <c r="A37" s="17">
        <v>34</v>
      </c>
      <c r="B37" s="2" t="s">
        <v>162</v>
      </c>
      <c r="C37" s="2" t="s">
        <v>223</v>
      </c>
      <c r="D37" s="2" t="s">
        <v>7</v>
      </c>
      <c r="E37" s="56" t="s">
        <v>61</v>
      </c>
      <c r="F37" s="66">
        <v>49</v>
      </c>
      <c r="G37" s="66">
        <v>27</v>
      </c>
      <c r="H37" s="66">
        <v>0.5</v>
      </c>
      <c r="I37" s="49">
        <f>200*(F37+1-G37)*H37/F37</f>
        <v>46.938775510204081</v>
      </c>
      <c r="J37" s="6">
        <f t="shared" si="12"/>
        <v>47</v>
      </c>
      <c r="K37" s="66">
        <v>38</v>
      </c>
      <c r="L37" s="66">
        <v>14</v>
      </c>
      <c r="M37" s="66">
        <v>0.25</v>
      </c>
      <c r="N37" s="49">
        <f>200*(K37+1-L37)*M37/K37</f>
        <v>32.89473684210526</v>
      </c>
      <c r="O37" s="6">
        <f t="shared" si="14"/>
        <v>33</v>
      </c>
      <c r="P37" s="82">
        <v>34</v>
      </c>
      <c r="Q37" s="82">
        <v>10</v>
      </c>
      <c r="R37" s="82">
        <v>0.5</v>
      </c>
      <c r="S37" s="49">
        <f>200*(P37+1-Q37)*R37/P37</f>
        <v>73.529411764705884</v>
      </c>
      <c r="T37" s="6">
        <f t="shared" si="15"/>
        <v>74</v>
      </c>
      <c r="U37" s="82">
        <v>39</v>
      </c>
      <c r="V37" s="82">
        <v>13</v>
      </c>
      <c r="W37" s="82">
        <v>0.5</v>
      </c>
      <c r="X37" s="49">
        <f>200*(U37+1-V37)*W37/U37</f>
        <v>69.230769230769226</v>
      </c>
      <c r="Y37" s="6">
        <f t="shared" si="16"/>
        <v>70</v>
      </c>
      <c r="Z37" s="82">
        <v>54</v>
      </c>
      <c r="AA37" s="82" t="s">
        <v>32</v>
      </c>
      <c r="AB37" s="82">
        <v>1</v>
      </c>
      <c r="AC37" s="49">
        <v>0</v>
      </c>
      <c r="AD37" s="6">
        <f t="shared" si="17"/>
        <v>0</v>
      </c>
      <c r="AE37" s="82">
        <v>52</v>
      </c>
      <c r="AF37" s="82" t="s">
        <v>32</v>
      </c>
      <c r="AG37" s="82">
        <v>1</v>
      </c>
      <c r="AH37" s="49">
        <v>0</v>
      </c>
      <c r="AI37" s="6">
        <f t="shared" si="18"/>
        <v>0</v>
      </c>
      <c r="AJ37" s="79">
        <f>LARGE(CHOOSE({1,2,3,4,5},O37,T37,Y37,AD37,AI37),1)+LARGE(CHOOSE({1,2,3,4,5},O37,T37,Y37,AD37,AI37),2)+J37</f>
        <v>191</v>
      </c>
    </row>
    <row r="38" spans="1:36" ht="21" customHeight="1" x14ac:dyDescent="0.25">
      <c r="A38" s="17">
        <v>35</v>
      </c>
      <c r="B38" s="54" t="s">
        <v>181</v>
      </c>
      <c r="C38" s="54" t="s">
        <v>44</v>
      </c>
      <c r="D38" s="54" t="s">
        <v>10</v>
      </c>
      <c r="E38" s="90" t="s">
        <v>188</v>
      </c>
      <c r="F38" s="66">
        <v>49</v>
      </c>
      <c r="G38" s="66">
        <v>33</v>
      </c>
      <c r="H38" s="66">
        <v>0.5</v>
      </c>
      <c r="I38" s="49">
        <f>200*(F38+1-G38)*H38/F38</f>
        <v>34.693877551020407</v>
      </c>
      <c r="J38" s="6">
        <f t="shared" si="12"/>
        <v>35</v>
      </c>
      <c r="K38" s="66">
        <v>38</v>
      </c>
      <c r="L38" s="66" t="s">
        <v>32</v>
      </c>
      <c r="M38" s="66">
        <v>0.25</v>
      </c>
      <c r="N38" s="49">
        <v>0</v>
      </c>
      <c r="O38" s="6">
        <f t="shared" si="14"/>
        <v>0</v>
      </c>
      <c r="P38" s="82">
        <v>34</v>
      </c>
      <c r="Q38" s="82" t="s">
        <v>32</v>
      </c>
      <c r="R38" s="82">
        <v>0.5</v>
      </c>
      <c r="S38" s="49">
        <v>0</v>
      </c>
      <c r="T38" s="6">
        <f t="shared" si="15"/>
        <v>0</v>
      </c>
      <c r="U38" s="82">
        <v>39</v>
      </c>
      <c r="V38" s="82">
        <v>38</v>
      </c>
      <c r="W38" s="82">
        <v>0.5</v>
      </c>
      <c r="X38" s="82">
        <f>200*(U38+1-V38)*W38/U38</f>
        <v>5.1282051282051286</v>
      </c>
      <c r="Y38" s="6">
        <f t="shared" si="16"/>
        <v>6</v>
      </c>
      <c r="Z38" s="82">
        <v>54</v>
      </c>
      <c r="AA38" s="82">
        <v>38</v>
      </c>
      <c r="AB38" s="82">
        <v>1</v>
      </c>
      <c r="AC38" s="49">
        <f>200*(Z38+1-AA38)*AB38/Z38</f>
        <v>62.962962962962962</v>
      </c>
      <c r="AD38" s="6">
        <f t="shared" si="17"/>
        <v>63</v>
      </c>
      <c r="AE38" s="82">
        <v>52</v>
      </c>
      <c r="AF38" s="82">
        <v>39</v>
      </c>
      <c r="AG38" s="82">
        <v>1</v>
      </c>
      <c r="AH38" s="49">
        <f>200*(AE38+1-AF38)*AG38/AE38</f>
        <v>53.846153846153847</v>
      </c>
      <c r="AI38" s="6">
        <f t="shared" si="18"/>
        <v>54</v>
      </c>
      <c r="AJ38" s="79">
        <f>LARGE(CHOOSE({1,2,3,4,5},O38,T38,Y38,AD38,AI38),1)+LARGE(CHOOSE({1,2,3,4,5},O38,T38,Y38,AD38,AI38),2)+J38</f>
        <v>152</v>
      </c>
    </row>
    <row r="39" spans="1:36" ht="21" customHeight="1" x14ac:dyDescent="0.25">
      <c r="A39" s="17">
        <v>36</v>
      </c>
      <c r="B39" s="54" t="s">
        <v>28</v>
      </c>
      <c r="C39" s="54" t="s">
        <v>43</v>
      </c>
      <c r="D39" s="54" t="s">
        <v>7</v>
      </c>
      <c r="E39" s="56" t="s">
        <v>34</v>
      </c>
      <c r="F39" s="66">
        <v>49</v>
      </c>
      <c r="G39" s="66">
        <v>26</v>
      </c>
      <c r="H39" s="66">
        <v>0.5</v>
      </c>
      <c r="I39" s="49">
        <f>200*(F39+1-G39)*H39/F39</f>
        <v>48.979591836734691</v>
      </c>
      <c r="J39" s="6">
        <f t="shared" si="12"/>
        <v>49</v>
      </c>
      <c r="K39" s="66">
        <v>38</v>
      </c>
      <c r="L39" s="66" t="s">
        <v>32</v>
      </c>
      <c r="M39" s="66">
        <v>0.25</v>
      </c>
      <c r="N39" s="49">
        <v>0</v>
      </c>
      <c r="O39" s="6">
        <f t="shared" si="14"/>
        <v>0</v>
      </c>
      <c r="P39" s="82">
        <v>34</v>
      </c>
      <c r="Q39" s="82">
        <v>28</v>
      </c>
      <c r="R39" s="82">
        <v>0.5</v>
      </c>
      <c r="S39" s="49">
        <f>200*(P39+1-Q39)*R39/P39</f>
        <v>20.588235294117649</v>
      </c>
      <c r="T39" s="6">
        <f t="shared" si="15"/>
        <v>21</v>
      </c>
      <c r="U39" s="82">
        <v>39</v>
      </c>
      <c r="V39" s="82">
        <v>32</v>
      </c>
      <c r="W39" s="82">
        <v>0.5</v>
      </c>
      <c r="X39" s="49">
        <f>200*(U39+1-V39)*W39/U39</f>
        <v>20.512820512820515</v>
      </c>
      <c r="Y39" s="6">
        <f t="shared" si="16"/>
        <v>21</v>
      </c>
      <c r="Z39" s="82">
        <v>54</v>
      </c>
      <c r="AA39" s="82" t="s">
        <v>32</v>
      </c>
      <c r="AB39" s="82">
        <v>1</v>
      </c>
      <c r="AC39" s="49">
        <v>0</v>
      </c>
      <c r="AD39" s="6">
        <f t="shared" si="17"/>
        <v>0</v>
      </c>
      <c r="AE39" s="82">
        <v>52</v>
      </c>
      <c r="AF39" s="82">
        <v>32</v>
      </c>
      <c r="AG39" s="82">
        <v>1</v>
      </c>
      <c r="AH39" s="49">
        <f>200*(AE39+1-AF39)*AG39/AE39</f>
        <v>80.769230769230774</v>
      </c>
      <c r="AI39" s="6">
        <f t="shared" si="18"/>
        <v>81</v>
      </c>
      <c r="AJ39" s="79">
        <f>LARGE(CHOOSE({1,2,3,4,5},O39,T39,Y39,AD39,AI39),1)+LARGE(CHOOSE({1,2,3,4,5},O39,T39,Y39,AD39,AI39),2)+J39</f>
        <v>151</v>
      </c>
    </row>
    <row r="40" spans="1:36" ht="21" customHeight="1" x14ac:dyDescent="0.25">
      <c r="A40" s="17">
        <v>37</v>
      </c>
      <c r="B40" s="54" t="s">
        <v>109</v>
      </c>
      <c r="C40" s="2" t="s">
        <v>45</v>
      </c>
      <c r="D40" s="2" t="s">
        <v>10</v>
      </c>
      <c r="E40" s="56" t="s">
        <v>122</v>
      </c>
      <c r="F40" s="66">
        <v>49</v>
      </c>
      <c r="G40" s="53" t="s">
        <v>190</v>
      </c>
      <c r="H40" s="66">
        <v>0.5</v>
      </c>
      <c r="I40" s="49">
        <f>200*(F40+1-G40)*H40/F40</f>
        <v>53.061224489795919</v>
      </c>
      <c r="J40" s="6">
        <f t="shared" si="12"/>
        <v>54</v>
      </c>
      <c r="K40" s="66">
        <v>38</v>
      </c>
      <c r="L40" s="66">
        <v>28</v>
      </c>
      <c r="M40" s="66">
        <v>0.25</v>
      </c>
      <c r="N40" s="49">
        <f>200*(K40+1-L40)*M40/K40</f>
        <v>14.473684210526315</v>
      </c>
      <c r="O40" s="6">
        <f t="shared" si="14"/>
        <v>15</v>
      </c>
      <c r="P40" s="82">
        <v>34</v>
      </c>
      <c r="Q40" s="82" t="s">
        <v>32</v>
      </c>
      <c r="R40" s="82">
        <v>0.5</v>
      </c>
      <c r="S40" s="49">
        <v>0</v>
      </c>
      <c r="T40" s="6">
        <f t="shared" si="15"/>
        <v>0</v>
      </c>
      <c r="U40" s="82">
        <v>39</v>
      </c>
      <c r="V40" s="82" t="s">
        <v>32</v>
      </c>
      <c r="W40" s="82">
        <v>0.5</v>
      </c>
      <c r="X40" s="49">
        <v>0</v>
      </c>
      <c r="Y40" s="6">
        <f t="shared" si="16"/>
        <v>0</v>
      </c>
      <c r="Z40" s="82">
        <v>54</v>
      </c>
      <c r="AA40" s="82">
        <v>34</v>
      </c>
      <c r="AB40" s="82">
        <v>1</v>
      </c>
      <c r="AC40" s="49">
        <f t="shared" ref="AC40:AC49" si="19">200*(Z40+1-AA40)*AB40/Z40</f>
        <v>77.777777777777771</v>
      </c>
      <c r="AD40" s="6">
        <f t="shared" si="17"/>
        <v>78</v>
      </c>
      <c r="AE40" s="82">
        <v>52</v>
      </c>
      <c r="AF40" s="82" t="s">
        <v>32</v>
      </c>
      <c r="AG40" s="82">
        <v>1</v>
      </c>
      <c r="AH40" s="49">
        <v>0</v>
      </c>
      <c r="AI40" s="6">
        <f t="shared" si="18"/>
        <v>0</v>
      </c>
      <c r="AJ40" s="79">
        <f>LARGE(CHOOSE({1,2,3,4,5},O40,T40,Y40,AD40,AI40),1)+LARGE(CHOOSE({1,2,3,4,5},O40,T40,Y40,AD40,AI40),2)+J40</f>
        <v>147</v>
      </c>
    </row>
    <row r="41" spans="1:36" ht="33.75" customHeight="1" x14ac:dyDescent="0.25">
      <c r="A41" s="17">
        <v>38</v>
      </c>
      <c r="B41" s="54" t="s">
        <v>236</v>
      </c>
      <c r="C41" s="54" t="s">
        <v>223</v>
      </c>
      <c r="D41" s="54" t="s">
        <v>7</v>
      </c>
      <c r="E41" s="89" t="s">
        <v>237</v>
      </c>
      <c r="F41" s="66">
        <v>49</v>
      </c>
      <c r="G41" s="66" t="s">
        <v>32</v>
      </c>
      <c r="H41" s="66">
        <v>0.5</v>
      </c>
      <c r="I41" s="49">
        <v>0</v>
      </c>
      <c r="J41" s="6">
        <f t="shared" si="12"/>
        <v>0</v>
      </c>
      <c r="K41" s="66">
        <v>38</v>
      </c>
      <c r="L41" s="66" t="s">
        <v>32</v>
      </c>
      <c r="M41" s="66">
        <v>0.25</v>
      </c>
      <c r="N41" s="49">
        <v>0</v>
      </c>
      <c r="O41" s="6">
        <f t="shared" si="14"/>
        <v>0</v>
      </c>
      <c r="P41" s="82">
        <v>34</v>
      </c>
      <c r="Q41" s="82" t="s">
        <v>32</v>
      </c>
      <c r="R41" s="82">
        <v>0.5</v>
      </c>
      <c r="S41" s="49">
        <v>0</v>
      </c>
      <c r="T41" s="6">
        <f t="shared" si="15"/>
        <v>0</v>
      </c>
      <c r="U41" s="82">
        <v>39</v>
      </c>
      <c r="V41" s="82" t="s">
        <v>32</v>
      </c>
      <c r="W41" s="82">
        <v>0.5</v>
      </c>
      <c r="X41" s="49">
        <v>0</v>
      </c>
      <c r="Y41" s="6">
        <f t="shared" si="16"/>
        <v>0</v>
      </c>
      <c r="Z41" s="82">
        <v>54</v>
      </c>
      <c r="AA41" s="82">
        <v>35</v>
      </c>
      <c r="AB41" s="82">
        <v>1</v>
      </c>
      <c r="AC41" s="49">
        <f t="shared" si="19"/>
        <v>74.074074074074076</v>
      </c>
      <c r="AD41" s="6">
        <f t="shared" si="17"/>
        <v>75</v>
      </c>
      <c r="AE41" s="82">
        <v>52</v>
      </c>
      <c r="AF41" s="82">
        <v>38</v>
      </c>
      <c r="AG41" s="82">
        <v>1</v>
      </c>
      <c r="AH41" s="49">
        <f>200*(AE41+1-AF41)*AG41/AE41</f>
        <v>57.692307692307693</v>
      </c>
      <c r="AI41" s="6">
        <f t="shared" si="18"/>
        <v>58</v>
      </c>
      <c r="AJ41" s="79">
        <f>LARGE(CHOOSE({1,2,3,4,5},O41,T41,Y41,AD41,AI41),1)+LARGE(CHOOSE({1,2,3,4,5},O41,T41,Y41,AD41,AI41),2)+J41</f>
        <v>133</v>
      </c>
    </row>
    <row r="42" spans="1:36" ht="21" customHeight="1" x14ac:dyDescent="0.25">
      <c r="A42" s="17">
        <v>39</v>
      </c>
      <c r="B42" s="54" t="s">
        <v>180</v>
      </c>
      <c r="C42" s="8" t="s">
        <v>44</v>
      </c>
      <c r="D42" s="54" t="s">
        <v>10</v>
      </c>
      <c r="E42" s="90" t="s">
        <v>187</v>
      </c>
      <c r="F42" s="66">
        <v>49</v>
      </c>
      <c r="G42" s="66">
        <v>29</v>
      </c>
      <c r="H42" s="66">
        <v>0.5</v>
      </c>
      <c r="I42" s="49">
        <f>200*(F42+1-G42)*H42/F42</f>
        <v>42.857142857142854</v>
      </c>
      <c r="J42" s="6">
        <f t="shared" si="12"/>
        <v>43</v>
      </c>
      <c r="K42" s="66">
        <v>38</v>
      </c>
      <c r="L42" s="66" t="s">
        <v>32</v>
      </c>
      <c r="M42" s="66">
        <v>0.25</v>
      </c>
      <c r="N42" s="49">
        <v>0</v>
      </c>
      <c r="O42" s="6">
        <f t="shared" si="14"/>
        <v>0</v>
      </c>
      <c r="P42" s="82">
        <v>34</v>
      </c>
      <c r="Q42" s="82" t="s">
        <v>32</v>
      </c>
      <c r="R42" s="82">
        <v>0.5</v>
      </c>
      <c r="S42" s="49">
        <v>0</v>
      </c>
      <c r="T42" s="6">
        <f t="shared" si="15"/>
        <v>0</v>
      </c>
      <c r="U42" s="82">
        <v>39</v>
      </c>
      <c r="V42" s="82">
        <v>37</v>
      </c>
      <c r="W42" s="82">
        <v>0.5</v>
      </c>
      <c r="X42" s="82">
        <f>200*(U42+1-V42)*W42/U42</f>
        <v>7.6923076923076925</v>
      </c>
      <c r="Y42" s="6">
        <f t="shared" si="16"/>
        <v>8</v>
      </c>
      <c r="Z42" s="82">
        <v>54</v>
      </c>
      <c r="AA42" s="82">
        <v>45</v>
      </c>
      <c r="AB42" s="82">
        <v>1</v>
      </c>
      <c r="AC42" s="49">
        <f t="shared" si="19"/>
        <v>37.037037037037038</v>
      </c>
      <c r="AD42" s="6">
        <f t="shared" si="17"/>
        <v>38</v>
      </c>
      <c r="AE42" s="82">
        <v>52</v>
      </c>
      <c r="AF42" s="82">
        <v>41</v>
      </c>
      <c r="AG42" s="82">
        <v>1</v>
      </c>
      <c r="AH42" s="49">
        <f>200*(AE42+1-AF42)*AG42/AE42</f>
        <v>46.153846153846153</v>
      </c>
      <c r="AI42" s="6">
        <f t="shared" si="18"/>
        <v>47</v>
      </c>
      <c r="AJ42" s="79">
        <f>LARGE(CHOOSE({1,2,3,4,5},O42,T42,Y42,AD42,AI42),1)+LARGE(CHOOSE({1,2,3,4,5},O42,T42,Y42,AD42,AI42),2)+J42</f>
        <v>128</v>
      </c>
    </row>
    <row r="43" spans="1:36" ht="21" customHeight="1" x14ac:dyDescent="0.25">
      <c r="A43" s="17">
        <v>40</v>
      </c>
      <c r="B43" s="54" t="s">
        <v>240</v>
      </c>
      <c r="C43" s="54" t="s">
        <v>223</v>
      </c>
      <c r="D43" s="54" t="s">
        <v>7</v>
      </c>
      <c r="E43" s="89" t="s">
        <v>241</v>
      </c>
      <c r="F43" s="66">
        <v>49</v>
      </c>
      <c r="G43" s="66" t="s">
        <v>32</v>
      </c>
      <c r="H43" s="66">
        <v>0.5</v>
      </c>
      <c r="I43" s="49">
        <v>0</v>
      </c>
      <c r="J43" s="6">
        <f t="shared" si="12"/>
        <v>0</v>
      </c>
      <c r="K43" s="66">
        <v>38</v>
      </c>
      <c r="L43" s="66" t="s">
        <v>32</v>
      </c>
      <c r="M43" s="66">
        <v>0.25</v>
      </c>
      <c r="N43" s="49">
        <v>0</v>
      </c>
      <c r="O43" s="6">
        <f t="shared" si="14"/>
        <v>0</v>
      </c>
      <c r="P43" s="82">
        <v>34</v>
      </c>
      <c r="Q43" s="82" t="s">
        <v>32</v>
      </c>
      <c r="R43" s="82">
        <v>0.5</v>
      </c>
      <c r="S43" s="49">
        <v>0</v>
      </c>
      <c r="T43" s="6">
        <f t="shared" si="15"/>
        <v>0</v>
      </c>
      <c r="U43" s="82">
        <v>39</v>
      </c>
      <c r="V43" s="82" t="s">
        <v>32</v>
      </c>
      <c r="W43" s="82">
        <v>0.5</v>
      </c>
      <c r="X43" s="49">
        <v>0</v>
      </c>
      <c r="Y43" s="6">
        <f t="shared" si="16"/>
        <v>0</v>
      </c>
      <c r="Z43" s="82">
        <v>54</v>
      </c>
      <c r="AA43" s="82">
        <v>40</v>
      </c>
      <c r="AB43" s="82">
        <v>1</v>
      </c>
      <c r="AC43" s="49">
        <f t="shared" si="19"/>
        <v>55.555555555555557</v>
      </c>
      <c r="AD43" s="6">
        <f t="shared" si="17"/>
        <v>56</v>
      </c>
      <c r="AE43" s="82">
        <v>52</v>
      </c>
      <c r="AF43" s="82">
        <v>35</v>
      </c>
      <c r="AG43" s="82">
        <v>1</v>
      </c>
      <c r="AH43" s="49">
        <f>200*(AE43+1-AF43)*AG43/AE43</f>
        <v>69.230769230769226</v>
      </c>
      <c r="AI43" s="6">
        <f t="shared" si="18"/>
        <v>70</v>
      </c>
      <c r="AJ43" s="79">
        <f>LARGE(CHOOSE({1,2,3,4,5},O43,T43,Y43,AD43,AI43),1)+LARGE(CHOOSE({1,2,3,4,5},O43,T43,Y43,AD43,AI43),2)+J43</f>
        <v>126</v>
      </c>
    </row>
    <row r="44" spans="1:36" ht="31.5" customHeight="1" x14ac:dyDescent="0.25">
      <c r="A44" s="17">
        <v>41</v>
      </c>
      <c r="B44" s="54" t="s">
        <v>226</v>
      </c>
      <c r="C44" s="54" t="s">
        <v>41</v>
      </c>
      <c r="D44" s="54" t="s">
        <v>7</v>
      </c>
      <c r="E44" s="89" t="s">
        <v>227</v>
      </c>
      <c r="F44" s="66">
        <v>49</v>
      </c>
      <c r="G44" s="66" t="s">
        <v>32</v>
      </c>
      <c r="H44" s="66">
        <v>0.5</v>
      </c>
      <c r="I44" s="49">
        <v>0</v>
      </c>
      <c r="J44" s="6">
        <f t="shared" si="12"/>
        <v>0</v>
      </c>
      <c r="K44" s="66">
        <v>38</v>
      </c>
      <c r="L44" s="66" t="s">
        <v>32</v>
      </c>
      <c r="M44" s="66">
        <v>0.25</v>
      </c>
      <c r="N44" s="49">
        <v>0</v>
      </c>
      <c r="O44" s="6">
        <f t="shared" si="14"/>
        <v>0</v>
      </c>
      <c r="P44" s="82">
        <v>34</v>
      </c>
      <c r="Q44" s="82" t="s">
        <v>32</v>
      </c>
      <c r="R44" s="82">
        <v>0.5</v>
      </c>
      <c r="S44" s="49">
        <v>0</v>
      </c>
      <c r="T44" s="6">
        <f t="shared" si="15"/>
        <v>0</v>
      </c>
      <c r="U44" s="82">
        <v>39</v>
      </c>
      <c r="V44" s="82" t="s">
        <v>32</v>
      </c>
      <c r="W44" s="82">
        <v>0.5</v>
      </c>
      <c r="X44" s="49">
        <v>0</v>
      </c>
      <c r="Y44" s="6">
        <f t="shared" si="16"/>
        <v>0</v>
      </c>
      <c r="Z44" s="82">
        <v>54</v>
      </c>
      <c r="AA44" s="82">
        <v>22</v>
      </c>
      <c r="AB44" s="82">
        <v>1</v>
      </c>
      <c r="AC44" s="49">
        <f t="shared" si="19"/>
        <v>122.22222222222223</v>
      </c>
      <c r="AD44" s="6">
        <f t="shared" si="17"/>
        <v>123</v>
      </c>
      <c r="AE44" s="82">
        <v>52</v>
      </c>
      <c r="AF44" s="82" t="s">
        <v>32</v>
      </c>
      <c r="AG44" s="82">
        <v>1</v>
      </c>
      <c r="AH44" s="49">
        <v>0</v>
      </c>
      <c r="AI44" s="6">
        <f t="shared" si="18"/>
        <v>0</v>
      </c>
      <c r="AJ44" s="79">
        <f>LARGE(CHOOSE({1,2,3,4,5},O44,T44,Y44,AD44,AI44),1)+LARGE(CHOOSE({1,2,3,4,5},O44,T44,Y44,AD44,AI44),2)+J44</f>
        <v>123</v>
      </c>
    </row>
    <row r="45" spans="1:36" x14ac:dyDescent="0.25">
      <c r="A45" s="17">
        <v>42</v>
      </c>
      <c r="B45" s="54" t="s">
        <v>228</v>
      </c>
      <c r="C45" s="54" t="s">
        <v>37</v>
      </c>
      <c r="D45" s="54" t="s">
        <v>10</v>
      </c>
      <c r="E45" s="89" t="s">
        <v>187</v>
      </c>
      <c r="F45" s="66">
        <v>49</v>
      </c>
      <c r="G45" s="66" t="s">
        <v>32</v>
      </c>
      <c r="H45" s="66">
        <v>0.5</v>
      </c>
      <c r="I45" s="49">
        <v>0</v>
      </c>
      <c r="J45" s="6">
        <f t="shared" si="12"/>
        <v>0</v>
      </c>
      <c r="K45" s="66">
        <v>38</v>
      </c>
      <c r="L45" s="66" t="s">
        <v>32</v>
      </c>
      <c r="M45" s="66">
        <v>0.25</v>
      </c>
      <c r="N45" s="49">
        <v>0</v>
      </c>
      <c r="O45" s="6">
        <f t="shared" si="14"/>
        <v>0</v>
      </c>
      <c r="P45" s="82">
        <v>34</v>
      </c>
      <c r="Q45" s="82" t="s">
        <v>32</v>
      </c>
      <c r="R45" s="82">
        <v>0.5</v>
      </c>
      <c r="S45" s="49">
        <v>0</v>
      </c>
      <c r="T45" s="6">
        <f t="shared" si="15"/>
        <v>0</v>
      </c>
      <c r="U45" s="82">
        <v>39</v>
      </c>
      <c r="V45" s="82" t="s">
        <v>32</v>
      </c>
      <c r="W45" s="82">
        <v>0.5</v>
      </c>
      <c r="X45" s="49">
        <v>0</v>
      </c>
      <c r="Y45" s="6">
        <f t="shared" si="16"/>
        <v>0</v>
      </c>
      <c r="Z45" s="82">
        <v>54</v>
      </c>
      <c r="AA45" s="82">
        <v>25</v>
      </c>
      <c r="AB45" s="82">
        <v>1</v>
      </c>
      <c r="AC45" s="49">
        <f t="shared" si="19"/>
        <v>111.11111111111111</v>
      </c>
      <c r="AD45" s="6">
        <f t="shared" si="17"/>
        <v>112</v>
      </c>
      <c r="AE45" s="82">
        <v>52</v>
      </c>
      <c r="AF45" s="82" t="s">
        <v>32</v>
      </c>
      <c r="AG45" s="82">
        <v>1</v>
      </c>
      <c r="AH45" s="49">
        <v>0</v>
      </c>
      <c r="AI45" s="6">
        <f t="shared" si="18"/>
        <v>0</v>
      </c>
      <c r="AJ45" s="79">
        <f>LARGE(CHOOSE({1,2,3,4,5},O45,T45,Y45,AD45,AI45),1)+LARGE(CHOOSE({1,2,3,4,5},O45,T45,Y45,AD45,AI45),2)+J45</f>
        <v>112</v>
      </c>
    </row>
    <row r="46" spans="1:36" x14ac:dyDescent="0.25">
      <c r="A46" s="17">
        <v>43</v>
      </c>
      <c r="B46" s="54" t="s">
        <v>250</v>
      </c>
      <c r="C46" s="54" t="s">
        <v>37</v>
      </c>
      <c r="D46" s="54" t="s">
        <v>7</v>
      </c>
      <c r="E46" s="89" t="s">
        <v>251</v>
      </c>
      <c r="F46" s="66">
        <v>49</v>
      </c>
      <c r="G46" s="66" t="s">
        <v>32</v>
      </c>
      <c r="H46" s="66">
        <v>0.5</v>
      </c>
      <c r="I46" s="49">
        <v>0</v>
      </c>
      <c r="J46" s="6">
        <f t="shared" si="12"/>
        <v>0</v>
      </c>
      <c r="K46" s="66">
        <v>38</v>
      </c>
      <c r="L46" s="66" t="s">
        <v>32</v>
      </c>
      <c r="M46" s="66">
        <v>0.25</v>
      </c>
      <c r="N46" s="49">
        <v>0</v>
      </c>
      <c r="O46" s="6">
        <f t="shared" si="14"/>
        <v>0</v>
      </c>
      <c r="P46" s="82">
        <v>34</v>
      </c>
      <c r="Q46" s="82" t="s">
        <v>32</v>
      </c>
      <c r="R46" s="82">
        <v>0.5</v>
      </c>
      <c r="S46" s="49">
        <v>0</v>
      </c>
      <c r="T46" s="6">
        <f t="shared" si="15"/>
        <v>0</v>
      </c>
      <c r="U46" s="82">
        <v>39</v>
      </c>
      <c r="V46" s="82" t="s">
        <v>32</v>
      </c>
      <c r="W46" s="82">
        <v>0.5</v>
      </c>
      <c r="X46" s="49">
        <v>0</v>
      </c>
      <c r="Y46" s="6">
        <f t="shared" si="16"/>
        <v>0</v>
      </c>
      <c r="Z46" s="82">
        <v>54</v>
      </c>
      <c r="AA46" s="82">
        <v>48</v>
      </c>
      <c r="AB46" s="82">
        <v>1</v>
      </c>
      <c r="AC46" s="49">
        <f t="shared" si="19"/>
        <v>25.925925925925927</v>
      </c>
      <c r="AD46" s="6">
        <f t="shared" si="17"/>
        <v>26</v>
      </c>
      <c r="AE46" s="82">
        <v>52</v>
      </c>
      <c r="AF46" s="82">
        <v>34</v>
      </c>
      <c r="AG46" s="82">
        <v>1</v>
      </c>
      <c r="AH46" s="49">
        <f>200*(AE46+1-AF46)*AG46/AE46</f>
        <v>73.07692307692308</v>
      </c>
      <c r="AI46" s="6">
        <f t="shared" si="18"/>
        <v>74</v>
      </c>
      <c r="AJ46" s="79">
        <f>LARGE(CHOOSE({1,2,3,4,5},O46,T46,Y46,AD46,AI46),1)+LARGE(CHOOSE({1,2,3,4,5},O46,T46,Y46,AD46,AI46),2)+J46</f>
        <v>100</v>
      </c>
    </row>
    <row r="47" spans="1:36" x14ac:dyDescent="0.25">
      <c r="A47" s="17">
        <v>44</v>
      </c>
      <c r="B47" s="54" t="s">
        <v>111</v>
      </c>
      <c r="C47" s="54" t="s">
        <v>41</v>
      </c>
      <c r="D47" s="54" t="s">
        <v>7</v>
      </c>
      <c r="E47" s="56" t="s">
        <v>120</v>
      </c>
      <c r="F47" s="66">
        <v>49</v>
      </c>
      <c r="G47" s="66" t="s">
        <v>32</v>
      </c>
      <c r="H47" s="66">
        <v>0.5</v>
      </c>
      <c r="I47" s="49">
        <v>0</v>
      </c>
      <c r="J47" s="6">
        <f t="shared" si="12"/>
        <v>0</v>
      </c>
      <c r="K47" s="66">
        <v>38</v>
      </c>
      <c r="L47" s="66" t="s">
        <v>32</v>
      </c>
      <c r="M47" s="66">
        <v>0.25</v>
      </c>
      <c r="N47" s="49">
        <v>0</v>
      </c>
      <c r="O47" s="6">
        <f t="shared" si="14"/>
        <v>0</v>
      </c>
      <c r="P47" s="82">
        <v>34</v>
      </c>
      <c r="Q47" s="82">
        <v>31</v>
      </c>
      <c r="R47" s="82">
        <v>0.5</v>
      </c>
      <c r="S47" s="49">
        <f>200*(P47+1-Q47)*R47/P47</f>
        <v>11.764705882352942</v>
      </c>
      <c r="T47" s="6">
        <f t="shared" si="15"/>
        <v>12</v>
      </c>
      <c r="U47" s="82">
        <v>39</v>
      </c>
      <c r="V47" s="82" t="s">
        <v>32</v>
      </c>
      <c r="W47" s="82">
        <v>0.5</v>
      </c>
      <c r="X47" s="49">
        <v>0</v>
      </c>
      <c r="Y47" s="6">
        <f t="shared" si="16"/>
        <v>0</v>
      </c>
      <c r="Z47" s="82">
        <v>54</v>
      </c>
      <c r="AA47" s="82">
        <v>32</v>
      </c>
      <c r="AB47" s="82">
        <v>1</v>
      </c>
      <c r="AC47" s="49">
        <f t="shared" si="19"/>
        <v>85.18518518518519</v>
      </c>
      <c r="AD47" s="6">
        <f t="shared" si="17"/>
        <v>86</v>
      </c>
      <c r="AE47" s="82">
        <v>52</v>
      </c>
      <c r="AF47" s="82" t="s">
        <v>32</v>
      </c>
      <c r="AG47" s="82">
        <v>1</v>
      </c>
      <c r="AH47" s="49">
        <v>0</v>
      </c>
      <c r="AI47" s="6">
        <f t="shared" si="18"/>
        <v>0</v>
      </c>
      <c r="AJ47" s="79">
        <f>LARGE(CHOOSE({1,2,3,4,5},O47,T47,Y47,AD47,AI47),1)+LARGE(CHOOSE({1,2,3,4,5},O47,T47,Y47,AD47,AI47),2)+J47</f>
        <v>98</v>
      </c>
    </row>
    <row r="48" spans="1:36" x14ac:dyDescent="0.25">
      <c r="A48" s="17">
        <v>45</v>
      </c>
      <c r="B48" s="54" t="s">
        <v>194</v>
      </c>
      <c r="C48" s="54" t="s">
        <v>45</v>
      </c>
      <c r="D48" s="54" t="s">
        <v>7</v>
      </c>
      <c r="E48" s="89" t="s">
        <v>196</v>
      </c>
      <c r="F48" s="82">
        <v>49</v>
      </c>
      <c r="G48" s="82">
        <v>44</v>
      </c>
      <c r="H48" s="66">
        <v>0.5</v>
      </c>
      <c r="I48" s="82">
        <f>200*(F48+1-G48)*H48/F48</f>
        <v>12.244897959183673</v>
      </c>
      <c r="J48" s="86">
        <f t="shared" si="12"/>
        <v>13</v>
      </c>
      <c r="K48" s="66">
        <v>38</v>
      </c>
      <c r="L48" s="66" t="s">
        <v>32</v>
      </c>
      <c r="M48" s="66">
        <v>0.25</v>
      </c>
      <c r="N48" s="49">
        <v>0</v>
      </c>
      <c r="O48" s="6">
        <f t="shared" si="14"/>
        <v>0</v>
      </c>
      <c r="P48" s="82">
        <v>34</v>
      </c>
      <c r="Q48" s="82" t="s">
        <v>32</v>
      </c>
      <c r="R48" s="82">
        <v>0.5</v>
      </c>
      <c r="S48" s="49">
        <v>0</v>
      </c>
      <c r="T48" s="6">
        <f t="shared" si="15"/>
        <v>0</v>
      </c>
      <c r="U48" s="82">
        <v>39</v>
      </c>
      <c r="V48" s="82" t="s">
        <v>32</v>
      </c>
      <c r="W48" s="82">
        <v>0.5</v>
      </c>
      <c r="X48" s="49">
        <v>0</v>
      </c>
      <c r="Y48" s="6">
        <f t="shared" si="16"/>
        <v>0</v>
      </c>
      <c r="Z48" s="82">
        <v>54</v>
      </c>
      <c r="AA48" s="82">
        <v>46</v>
      </c>
      <c r="AB48" s="82">
        <v>1</v>
      </c>
      <c r="AC48" s="49">
        <f t="shared" si="19"/>
        <v>33.333333333333336</v>
      </c>
      <c r="AD48" s="6">
        <f t="shared" si="17"/>
        <v>34</v>
      </c>
      <c r="AE48" s="82">
        <v>52</v>
      </c>
      <c r="AF48" s="82">
        <v>40</v>
      </c>
      <c r="AG48" s="82">
        <v>1</v>
      </c>
      <c r="AH48" s="49">
        <f>200*(AE48+1-AF48)*AG48/AE48</f>
        <v>50</v>
      </c>
      <c r="AI48" s="6">
        <f t="shared" si="18"/>
        <v>50</v>
      </c>
      <c r="AJ48" s="79">
        <f>LARGE(CHOOSE({1,2,3,4,5},O48,T48,Y48,AD48,AI48),1)+LARGE(CHOOSE({1,2,3,4,5},O48,T48,Y48,AD48,AI48),2)+J48</f>
        <v>97</v>
      </c>
    </row>
    <row r="49" spans="1:36" x14ac:dyDescent="0.25">
      <c r="A49" s="17">
        <v>46</v>
      </c>
      <c r="B49" s="2" t="s">
        <v>104</v>
      </c>
      <c r="C49" s="2" t="s">
        <v>41</v>
      </c>
      <c r="D49" s="2" t="s">
        <v>7</v>
      </c>
      <c r="E49" s="56" t="s">
        <v>126</v>
      </c>
      <c r="F49" s="66">
        <v>49</v>
      </c>
      <c r="G49" s="66">
        <v>36</v>
      </c>
      <c r="H49" s="66">
        <v>0.5</v>
      </c>
      <c r="I49" s="49">
        <f>200*(F49+1-G49)*H49/F49</f>
        <v>28.571428571428573</v>
      </c>
      <c r="J49" s="6">
        <f t="shared" si="12"/>
        <v>29</v>
      </c>
      <c r="K49" s="66">
        <v>38</v>
      </c>
      <c r="L49" s="66" t="s">
        <v>32</v>
      </c>
      <c r="M49" s="66">
        <v>0.25</v>
      </c>
      <c r="N49" s="49">
        <v>0</v>
      </c>
      <c r="O49" s="6">
        <f t="shared" si="14"/>
        <v>0</v>
      </c>
      <c r="P49" s="82">
        <v>34</v>
      </c>
      <c r="Q49" s="82" t="s">
        <v>32</v>
      </c>
      <c r="R49" s="82">
        <v>0.5</v>
      </c>
      <c r="S49" s="49">
        <v>0</v>
      </c>
      <c r="T49" s="6">
        <f t="shared" si="15"/>
        <v>0</v>
      </c>
      <c r="U49" s="82">
        <v>39</v>
      </c>
      <c r="V49" s="82" t="s">
        <v>32</v>
      </c>
      <c r="W49" s="82">
        <v>0.5</v>
      </c>
      <c r="X49" s="49">
        <v>0</v>
      </c>
      <c r="Y49" s="6">
        <f t="shared" si="16"/>
        <v>0</v>
      </c>
      <c r="Z49" s="82">
        <v>54</v>
      </c>
      <c r="AA49" s="82">
        <v>43</v>
      </c>
      <c r="AB49" s="82">
        <v>1</v>
      </c>
      <c r="AC49" s="49">
        <f t="shared" si="19"/>
        <v>44.444444444444443</v>
      </c>
      <c r="AD49" s="6">
        <f t="shared" si="17"/>
        <v>45</v>
      </c>
      <c r="AE49" s="82">
        <v>52</v>
      </c>
      <c r="AF49" s="82" t="s">
        <v>32</v>
      </c>
      <c r="AG49" s="82">
        <v>1</v>
      </c>
      <c r="AH49" s="49">
        <v>0</v>
      </c>
      <c r="AI49" s="6">
        <f t="shared" si="18"/>
        <v>0</v>
      </c>
      <c r="AJ49" s="79">
        <f>LARGE(CHOOSE({1,2,3,4,5},O49,T49,Y49,AD49,AI49),1)+LARGE(CHOOSE({1,2,3,4,5},O49,T49,Y49,AD49,AI49),2)+J49</f>
        <v>74</v>
      </c>
    </row>
    <row r="50" spans="1:36" x14ac:dyDescent="0.25">
      <c r="A50" s="17">
        <v>47</v>
      </c>
      <c r="B50" s="54" t="s">
        <v>91</v>
      </c>
      <c r="C50" s="54" t="s">
        <v>43</v>
      </c>
      <c r="D50" s="54" t="s">
        <v>10</v>
      </c>
      <c r="E50" s="90" t="s">
        <v>92</v>
      </c>
      <c r="F50" s="66">
        <v>49</v>
      </c>
      <c r="G50" s="92">
        <v>45</v>
      </c>
      <c r="H50" s="66">
        <v>0.5</v>
      </c>
      <c r="I50" s="49">
        <f>200*(F50+1-G50)*H50/F50</f>
        <v>10.204081632653061</v>
      </c>
      <c r="J50" s="6">
        <f t="shared" si="12"/>
        <v>11</v>
      </c>
      <c r="K50" s="66">
        <v>38</v>
      </c>
      <c r="L50" s="66" t="s">
        <v>32</v>
      </c>
      <c r="M50" s="66">
        <v>0.25</v>
      </c>
      <c r="N50" s="49">
        <v>0</v>
      </c>
      <c r="O50" s="6">
        <f t="shared" si="14"/>
        <v>0</v>
      </c>
      <c r="P50" s="82">
        <v>34</v>
      </c>
      <c r="Q50" s="82">
        <v>34</v>
      </c>
      <c r="R50" s="82">
        <v>0.5</v>
      </c>
      <c r="S50" s="49">
        <f>200*(P50+1-Q50)*R50/P50</f>
        <v>2.9411764705882355</v>
      </c>
      <c r="T50" s="6">
        <f t="shared" si="15"/>
        <v>3</v>
      </c>
      <c r="U50" s="82">
        <v>39</v>
      </c>
      <c r="V50" s="82">
        <v>35</v>
      </c>
      <c r="W50" s="82">
        <v>0.5</v>
      </c>
      <c r="X50" s="49">
        <f>200*(U50+1-V50)*W50/U50</f>
        <v>12.820512820512821</v>
      </c>
      <c r="Y50" s="6">
        <f t="shared" si="16"/>
        <v>13</v>
      </c>
      <c r="Z50" s="82">
        <v>54</v>
      </c>
      <c r="AA50" s="82" t="s">
        <v>32</v>
      </c>
      <c r="AB50" s="82">
        <v>1</v>
      </c>
      <c r="AC50" s="49">
        <v>0</v>
      </c>
      <c r="AD50" s="6">
        <f t="shared" si="17"/>
        <v>0</v>
      </c>
      <c r="AE50" s="82">
        <v>52</v>
      </c>
      <c r="AF50" s="82">
        <v>42</v>
      </c>
      <c r="AG50" s="82">
        <v>1</v>
      </c>
      <c r="AH50" s="49">
        <f>200*(AE50+1-AF50)*AG50/AE50</f>
        <v>42.307692307692307</v>
      </c>
      <c r="AI50" s="6">
        <f t="shared" si="18"/>
        <v>43</v>
      </c>
      <c r="AJ50" s="79">
        <f>LARGE(CHOOSE({1,2,3,4,5},O50,T50,Y50,AD50,AI50),1)+LARGE(CHOOSE({1,2,3,4,5},O50,T50,Y50,AD50,AI50),2)+J50</f>
        <v>67</v>
      </c>
    </row>
    <row r="51" spans="1:36" x14ac:dyDescent="0.25">
      <c r="A51" s="17">
        <v>48</v>
      </c>
      <c r="B51" s="54" t="s">
        <v>278</v>
      </c>
      <c r="C51" s="54" t="s">
        <v>223</v>
      </c>
      <c r="D51" s="54" t="s">
        <v>7</v>
      </c>
      <c r="E51" s="89" t="s">
        <v>285</v>
      </c>
      <c r="F51" s="66">
        <v>49</v>
      </c>
      <c r="G51" s="66" t="s">
        <v>32</v>
      </c>
      <c r="H51" s="66">
        <v>0.5</v>
      </c>
      <c r="I51" s="49">
        <v>0</v>
      </c>
      <c r="J51" s="6">
        <f t="shared" si="12"/>
        <v>0</v>
      </c>
      <c r="K51" s="66">
        <v>38</v>
      </c>
      <c r="L51" s="66" t="s">
        <v>32</v>
      </c>
      <c r="M51" s="66">
        <v>0.25</v>
      </c>
      <c r="N51" s="49">
        <v>0</v>
      </c>
      <c r="O51" s="6">
        <f t="shared" si="14"/>
        <v>0</v>
      </c>
      <c r="P51" s="82">
        <v>34</v>
      </c>
      <c r="Q51" s="82" t="s">
        <v>32</v>
      </c>
      <c r="R51" s="82">
        <v>0.5</v>
      </c>
      <c r="S51" s="49">
        <v>0</v>
      </c>
      <c r="T51" s="6">
        <f t="shared" si="15"/>
        <v>0</v>
      </c>
      <c r="U51" s="82">
        <v>39</v>
      </c>
      <c r="V51" s="82" t="s">
        <v>32</v>
      </c>
      <c r="W51" s="82">
        <v>0.5</v>
      </c>
      <c r="X51" s="49">
        <v>0</v>
      </c>
      <c r="Y51" s="6">
        <f t="shared" si="16"/>
        <v>0</v>
      </c>
      <c r="Z51" s="82">
        <v>54</v>
      </c>
      <c r="AA51" s="82" t="s">
        <v>32</v>
      </c>
      <c r="AB51" s="82">
        <v>1</v>
      </c>
      <c r="AC51" s="49">
        <v>0</v>
      </c>
      <c r="AD51" s="6">
        <f t="shared" si="17"/>
        <v>0</v>
      </c>
      <c r="AE51" s="82">
        <v>52</v>
      </c>
      <c r="AF51" s="82">
        <v>36</v>
      </c>
      <c r="AG51" s="82">
        <v>1</v>
      </c>
      <c r="AH51" s="49">
        <f>200*(AE51+1-AF51)*AG51/AE51</f>
        <v>65.384615384615387</v>
      </c>
      <c r="AI51" s="6">
        <f t="shared" si="18"/>
        <v>66</v>
      </c>
      <c r="AJ51" s="79">
        <f>LARGE(CHOOSE({1,2,3,4,5},O51,T51,Y51,AD51,AI51),1)+LARGE(CHOOSE({1,2,3,4,5},O51,T51,Y51,AD51,AI51),2)+J51</f>
        <v>66</v>
      </c>
    </row>
    <row r="52" spans="1:36" x14ac:dyDescent="0.25">
      <c r="A52" s="17">
        <v>49</v>
      </c>
      <c r="B52" s="54" t="s">
        <v>277</v>
      </c>
      <c r="C52" s="54" t="s">
        <v>223</v>
      </c>
      <c r="D52" s="54" t="s">
        <v>7</v>
      </c>
      <c r="E52" s="89" t="s">
        <v>284</v>
      </c>
      <c r="F52" s="66">
        <v>49</v>
      </c>
      <c r="G52" s="66" t="s">
        <v>32</v>
      </c>
      <c r="H52" s="66">
        <v>0.5</v>
      </c>
      <c r="I52" s="49">
        <v>0</v>
      </c>
      <c r="J52" s="6">
        <f t="shared" si="12"/>
        <v>0</v>
      </c>
      <c r="K52" s="66">
        <v>38</v>
      </c>
      <c r="L52" s="66" t="s">
        <v>32</v>
      </c>
      <c r="M52" s="66">
        <v>0.25</v>
      </c>
      <c r="N52" s="49">
        <v>0</v>
      </c>
      <c r="O52" s="6">
        <f t="shared" si="14"/>
        <v>0</v>
      </c>
      <c r="P52" s="82">
        <v>34</v>
      </c>
      <c r="Q52" s="82" t="s">
        <v>32</v>
      </c>
      <c r="R52" s="82">
        <v>0.5</v>
      </c>
      <c r="S52" s="49">
        <v>0</v>
      </c>
      <c r="T52" s="6">
        <f t="shared" si="15"/>
        <v>0</v>
      </c>
      <c r="U52" s="82">
        <v>39</v>
      </c>
      <c r="V52" s="82" t="s">
        <v>32</v>
      </c>
      <c r="W52" s="82">
        <v>0.5</v>
      </c>
      <c r="X52" s="49">
        <v>0</v>
      </c>
      <c r="Y52" s="6">
        <f t="shared" si="16"/>
        <v>0</v>
      </c>
      <c r="Z52" s="82">
        <v>54</v>
      </c>
      <c r="AA52" s="82" t="s">
        <v>32</v>
      </c>
      <c r="AB52" s="82">
        <v>1</v>
      </c>
      <c r="AC52" s="49">
        <v>0</v>
      </c>
      <c r="AD52" s="6">
        <f t="shared" si="17"/>
        <v>0</v>
      </c>
      <c r="AE52" s="82">
        <v>52</v>
      </c>
      <c r="AF52" s="82">
        <v>37</v>
      </c>
      <c r="AG52" s="82">
        <v>1</v>
      </c>
      <c r="AH52" s="49">
        <f>200*(AE52+1-AF52)*AG52/AE52</f>
        <v>61.53846153846154</v>
      </c>
      <c r="AI52" s="6">
        <f t="shared" si="18"/>
        <v>62</v>
      </c>
      <c r="AJ52" s="79">
        <f>LARGE(CHOOSE({1,2,3,4,5},O52,T52,Y52,AD52,AI52),1)+LARGE(CHOOSE({1,2,3,4,5},O52,T52,Y52,AD52,AI52),2)+J52</f>
        <v>62</v>
      </c>
    </row>
    <row r="53" spans="1:36" x14ac:dyDescent="0.25">
      <c r="A53" s="17">
        <v>50</v>
      </c>
      <c r="B53" s="54" t="s">
        <v>254</v>
      </c>
      <c r="C53" s="54" t="s">
        <v>255</v>
      </c>
      <c r="D53" s="54" t="s">
        <v>10</v>
      </c>
      <c r="E53" s="89" t="s">
        <v>256</v>
      </c>
      <c r="F53" s="66">
        <v>49</v>
      </c>
      <c r="G53" s="66" t="s">
        <v>32</v>
      </c>
      <c r="H53" s="66">
        <v>0.5</v>
      </c>
      <c r="I53" s="49">
        <v>0</v>
      </c>
      <c r="J53" s="6">
        <f t="shared" si="12"/>
        <v>0</v>
      </c>
      <c r="K53" s="66">
        <v>38</v>
      </c>
      <c r="L53" s="66" t="s">
        <v>32</v>
      </c>
      <c r="M53" s="66">
        <v>0.25</v>
      </c>
      <c r="N53" s="49">
        <v>0</v>
      </c>
      <c r="O53" s="6">
        <f t="shared" si="14"/>
        <v>0</v>
      </c>
      <c r="P53" s="82">
        <v>34</v>
      </c>
      <c r="Q53" s="82" t="s">
        <v>32</v>
      </c>
      <c r="R53" s="82">
        <v>0.5</v>
      </c>
      <c r="S53" s="49">
        <v>0</v>
      </c>
      <c r="T53" s="6">
        <f t="shared" si="15"/>
        <v>0</v>
      </c>
      <c r="U53" s="82">
        <v>39</v>
      </c>
      <c r="V53" s="82" t="s">
        <v>32</v>
      </c>
      <c r="W53" s="82">
        <v>0.5</v>
      </c>
      <c r="X53" s="49">
        <v>0</v>
      </c>
      <c r="Y53" s="6">
        <f t="shared" si="16"/>
        <v>0</v>
      </c>
      <c r="Z53" s="82">
        <v>54</v>
      </c>
      <c r="AA53" s="82">
        <v>50</v>
      </c>
      <c r="AB53" s="82">
        <v>1</v>
      </c>
      <c r="AC53" s="49">
        <f>200*(Z53+1-AA53)*AB53/Z53</f>
        <v>18.518518518518519</v>
      </c>
      <c r="AD53" s="6">
        <f t="shared" si="17"/>
        <v>19</v>
      </c>
      <c r="AE53" s="82">
        <v>52</v>
      </c>
      <c r="AF53" s="82">
        <v>44</v>
      </c>
      <c r="AG53" s="82">
        <v>1</v>
      </c>
      <c r="AH53" s="49">
        <f>200*(AE53+1-AF53)*AG53/AE53</f>
        <v>34.615384615384613</v>
      </c>
      <c r="AI53" s="6">
        <f t="shared" si="18"/>
        <v>35</v>
      </c>
      <c r="AJ53" s="79">
        <f>LARGE(CHOOSE({1,2,3,4,5},O53,T53,Y53,AD53,AI53),1)+LARGE(CHOOSE({1,2,3,4,5},O53,T53,Y53,AD53,AI53),2)+J53</f>
        <v>54</v>
      </c>
    </row>
    <row r="54" spans="1:36" x14ac:dyDescent="0.25">
      <c r="A54" s="17">
        <v>51</v>
      </c>
      <c r="B54" s="54" t="s">
        <v>242</v>
      </c>
      <c r="C54" s="54" t="s">
        <v>223</v>
      </c>
      <c r="D54" s="54" t="s">
        <v>7</v>
      </c>
      <c r="E54" s="89" t="s">
        <v>243</v>
      </c>
      <c r="F54" s="66">
        <v>49</v>
      </c>
      <c r="G54" s="66" t="s">
        <v>32</v>
      </c>
      <c r="H54" s="66">
        <v>0.5</v>
      </c>
      <c r="I54" s="49">
        <v>0</v>
      </c>
      <c r="J54" s="6">
        <f t="shared" si="12"/>
        <v>0</v>
      </c>
      <c r="K54" s="66">
        <v>38</v>
      </c>
      <c r="L54" s="66" t="s">
        <v>32</v>
      </c>
      <c r="M54" s="66">
        <v>0.25</v>
      </c>
      <c r="N54" s="49">
        <v>0</v>
      </c>
      <c r="O54" s="6">
        <f t="shared" si="14"/>
        <v>0</v>
      </c>
      <c r="P54" s="82">
        <v>34</v>
      </c>
      <c r="Q54" s="82" t="s">
        <v>32</v>
      </c>
      <c r="R54" s="82">
        <v>0.5</v>
      </c>
      <c r="S54" s="49">
        <v>0</v>
      </c>
      <c r="T54" s="6">
        <f t="shared" si="15"/>
        <v>0</v>
      </c>
      <c r="U54" s="82">
        <v>39</v>
      </c>
      <c r="V54" s="82" t="s">
        <v>32</v>
      </c>
      <c r="W54" s="82">
        <v>0.5</v>
      </c>
      <c r="X54" s="49">
        <v>0</v>
      </c>
      <c r="Y54" s="6">
        <f t="shared" si="16"/>
        <v>0</v>
      </c>
      <c r="Z54" s="82">
        <v>54</v>
      </c>
      <c r="AA54" s="82">
        <v>41</v>
      </c>
      <c r="AB54" s="82">
        <v>1</v>
      </c>
      <c r="AC54" s="49">
        <f>200*(Z54+1-AA54)*AB54/Z54</f>
        <v>51.851851851851855</v>
      </c>
      <c r="AD54" s="6">
        <f t="shared" si="17"/>
        <v>52</v>
      </c>
      <c r="AE54" s="82">
        <v>52</v>
      </c>
      <c r="AF54" s="82" t="s">
        <v>32</v>
      </c>
      <c r="AG54" s="82">
        <v>1</v>
      </c>
      <c r="AH54" s="49">
        <v>0</v>
      </c>
      <c r="AI54" s="6">
        <f t="shared" si="18"/>
        <v>0</v>
      </c>
      <c r="AJ54" s="79">
        <f>LARGE(CHOOSE({1,2,3,4,5},O54,T54,Y54,AD54,AI54),1)+LARGE(CHOOSE({1,2,3,4,5},O54,T54,Y54,AD54,AI54),2)+J54</f>
        <v>52</v>
      </c>
    </row>
    <row r="55" spans="1:36" x14ac:dyDescent="0.25">
      <c r="A55" s="17">
        <v>52</v>
      </c>
      <c r="B55" s="54" t="s">
        <v>244</v>
      </c>
      <c r="C55" s="54" t="s">
        <v>46</v>
      </c>
      <c r="D55" s="54" t="s">
        <v>10</v>
      </c>
      <c r="E55" s="89" t="s">
        <v>245</v>
      </c>
      <c r="F55" s="66">
        <v>49</v>
      </c>
      <c r="G55" s="66" t="s">
        <v>32</v>
      </c>
      <c r="H55" s="66">
        <v>0.5</v>
      </c>
      <c r="I55" s="49">
        <v>0</v>
      </c>
      <c r="J55" s="6">
        <f t="shared" si="12"/>
        <v>0</v>
      </c>
      <c r="K55" s="66">
        <v>38</v>
      </c>
      <c r="L55" s="66" t="s">
        <v>32</v>
      </c>
      <c r="M55" s="66">
        <v>0.25</v>
      </c>
      <c r="N55" s="49">
        <v>0</v>
      </c>
      <c r="O55" s="6">
        <f t="shared" si="14"/>
        <v>0</v>
      </c>
      <c r="P55" s="82">
        <v>34</v>
      </c>
      <c r="Q55" s="82" t="s">
        <v>32</v>
      </c>
      <c r="R55" s="82">
        <v>0.5</v>
      </c>
      <c r="S55" s="49">
        <v>0</v>
      </c>
      <c r="T55" s="6">
        <f t="shared" si="15"/>
        <v>0</v>
      </c>
      <c r="U55" s="82">
        <v>39</v>
      </c>
      <c r="V55" s="82" t="s">
        <v>32</v>
      </c>
      <c r="W55" s="82">
        <v>0.5</v>
      </c>
      <c r="X55" s="49">
        <v>0</v>
      </c>
      <c r="Y55" s="6">
        <f t="shared" si="16"/>
        <v>0</v>
      </c>
      <c r="Z55" s="82">
        <v>54</v>
      </c>
      <c r="AA55" s="82">
        <v>42</v>
      </c>
      <c r="AB55" s="82">
        <v>1</v>
      </c>
      <c r="AC55" s="49">
        <f>200*(Z55+1-AA55)*AB55/Z55</f>
        <v>48.148148148148145</v>
      </c>
      <c r="AD55" s="6">
        <f t="shared" si="17"/>
        <v>49</v>
      </c>
      <c r="AE55" s="82">
        <v>52</v>
      </c>
      <c r="AF55" s="82" t="s">
        <v>32</v>
      </c>
      <c r="AG55" s="82">
        <v>1</v>
      </c>
      <c r="AH55" s="49">
        <v>0</v>
      </c>
      <c r="AI55" s="6">
        <f t="shared" si="18"/>
        <v>0</v>
      </c>
      <c r="AJ55" s="79">
        <f>LARGE(CHOOSE({1,2,3,4,5},O55,T55,Y55,AD55,AI55),1)+LARGE(CHOOSE({1,2,3,4,5},O55,T55,Y55,AD55,AI55),2)+J55</f>
        <v>49</v>
      </c>
    </row>
    <row r="56" spans="1:36" x14ac:dyDescent="0.25">
      <c r="A56" s="17">
        <v>53</v>
      </c>
      <c r="B56" s="54" t="s">
        <v>263</v>
      </c>
      <c r="C56" s="54" t="s">
        <v>37</v>
      </c>
      <c r="D56" s="54" t="s">
        <v>10</v>
      </c>
      <c r="E56" s="89" t="s">
        <v>264</v>
      </c>
      <c r="F56" s="66">
        <v>49</v>
      </c>
      <c r="G56" s="66" t="s">
        <v>32</v>
      </c>
      <c r="H56" s="66">
        <v>0.5</v>
      </c>
      <c r="I56" s="49">
        <v>0</v>
      </c>
      <c r="J56" s="6">
        <f t="shared" si="12"/>
        <v>0</v>
      </c>
      <c r="K56" s="66">
        <v>38</v>
      </c>
      <c r="L56" s="66" t="s">
        <v>32</v>
      </c>
      <c r="M56" s="66">
        <v>0.25</v>
      </c>
      <c r="N56" s="49">
        <v>0</v>
      </c>
      <c r="O56" s="6">
        <f t="shared" si="14"/>
        <v>0</v>
      </c>
      <c r="P56" s="82">
        <v>34</v>
      </c>
      <c r="Q56" s="82" t="s">
        <v>32</v>
      </c>
      <c r="R56" s="82">
        <v>0.5</v>
      </c>
      <c r="S56" s="49">
        <v>0</v>
      </c>
      <c r="T56" s="6">
        <f t="shared" si="15"/>
        <v>0</v>
      </c>
      <c r="U56" s="82">
        <v>39</v>
      </c>
      <c r="V56" s="82" t="s">
        <v>32</v>
      </c>
      <c r="W56" s="82">
        <v>0.5</v>
      </c>
      <c r="X56" s="49">
        <v>0</v>
      </c>
      <c r="Y56" s="6">
        <f t="shared" si="16"/>
        <v>0</v>
      </c>
      <c r="Z56" s="82">
        <v>54</v>
      </c>
      <c r="AA56" s="82">
        <v>54</v>
      </c>
      <c r="AB56" s="82">
        <v>1</v>
      </c>
      <c r="AC56" s="49">
        <f>200*(Z56+1-AA56)*AB56/Z56</f>
        <v>3.7037037037037037</v>
      </c>
      <c r="AD56" s="6">
        <f t="shared" si="17"/>
        <v>4</v>
      </c>
      <c r="AE56" s="82">
        <v>52</v>
      </c>
      <c r="AF56" s="82">
        <v>43</v>
      </c>
      <c r="AG56" s="82">
        <v>1</v>
      </c>
      <c r="AH56" s="49">
        <f>200*(AE56+1-AF56)*AG56/AE56</f>
        <v>38.46153846153846</v>
      </c>
      <c r="AI56" s="6">
        <f t="shared" si="18"/>
        <v>39</v>
      </c>
      <c r="AJ56" s="79">
        <f>LARGE(CHOOSE({1,2,3,4,5},O56,T56,Y56,AD56,AI56),1)+LARGE(CHOOSE({1,2,3,4,5},O56,T56,Y56,AD56,AI56),2)+J56</f>
        <v>43</v>
      </c>
    </row>
    <row r="57" spans="1:36" x14ac:dyDescent="0.25">
      <c r="A57" s="17">
        <v>54</v>
      </c>
      <c r="B57" s="54" t="s">
        <v>246</v>
      </c>
      <c r="C57" s="54" t="s">
        <v>45</v>
      </c>
      <c r="D57" s="54" t="s">
        <v>10</v>
      </c>
      <c r="E57" s="89" t="s">
        <v>247</v>
      </c>
      <c r="F57" s="66">
        <v>49</v>
      </c>
      <c r="G57" s="66" t="s">
        <v>32</v>
      </c>
      <c r="H57" s="66">
        <v>0.5</v>
      </c>
      <c r="I57" s="49">
        <v>0</v>
      </c>
      <c r="J57" s="6">
        <f t="shared" si="12"/>
        <v>0</v>
      </c>
      <c r="K57" s="66">
        <v>38</v>
      </c>
      <c r="L57" s="66" t="s">
        <v>32</v>
      </c>
      <c r="M57" s="66">
        <v>0.25</v>
      </c>
      <c r="N57" s="49">
        <v>0</v>
      </c>
      <c r="O57" s="6">
        <f t="shared" si="14"/>
        <v>0</v>
      </c>
      <c r="P57" s="82">
        <v>34</v>
      </c>
      <c r="Q57" s="82" t="s">
        <v>32</v>
      </c>
      <c r="R57" s="82">
        <v>0.5</v>
      </c>
      <c r="S57" s="49">
        <v>0</v>
      </c>
      <c r="T57" s="6">
        <f t="shared" si="15"/>
        <v>0</v>
      </c>
      <c r="U57" s="82">
        <v>39</v>
      </c>
      <c r="V57" s="82" t="s">
        <v>32</v>
      </c>
      <c r="W57" s="82">
        <v>0.5</v>
      </c>
      <c r="X57" s="49">
        <v>0</v>
      </c>
      <c r="Y57" s="6">
        <f t="shared" si="16"/>
        <v>0</v>
      </c>
      <c r="Z57" s="82">
        <v>54</v>
      </c>
      <c r="AA57" s="82">
        <v>44</v>
      </c>
      <c r="AB57" s="82">
        <v>1</v>
      </c>
      <c r="AC57" s="49">
        <f>200*(Z57+1-AA57)*AB57/Z57</f>
        <v>40.74074074074074</v>
      </c>
      <c r="AD57" s="6">
        <f t="shared" si="17"/>
        <v>41</v>
      </c>
      <c r="AE57" s="82">
        <v>52</v>
      </c>
      <c r="AF57" s="82" t="s">
        <v>32</v>
      </c>
      <c r="AG57" s="82">
        <v>1</v>
      </c>
      <c r="AH57" s="49">
        <v>0</v>
      </c>
      <c r="AI57" s="6">
        <f t="shared" si="18"/>
        <v>0</v>
      </c>
      <c r="AJ57" s="79">
        <f>LARGE(CHOOSE({1,2,3,4,5},O57,T57,Y57,AD57,AI57),1)+LARGE(CHOOSE({1,2,3,4,5},O57,T57,Y57,AD57,AI57),2)+J57</f>
        <v>41</v>
      </c>
    </row>
    <row r="58" spans="1:36" x14ac:dyDescent="0.25">
      <c r="A58" s="17">
        <v>55</v>
      </c>
      <c r="B58" s="54" t="s">
        <v>107</v>
      </c>
      <c r="C58" s="54" t="s">
        <v>45</v>
      </c>
      <c r="D58" s="54" t="s">
        <v>10</v>
      </c>
      <c r="E58" s="56" t="s">
        <v>123</v>
      </c>
      <c r="F58" s="66">
        <v>49</v>
      </c>
      <c r="G58" s="66">
        <v>34</v>
      </c>
      <c r="H58" s="66">
        <v>0.5</v>
      </c>
      <c r="I58" s="49">
        <f>200*(F58+1-G58)*H58/F58</f>
        <v>32.653061224489797</v>
      </c>
      <c r="J58" s="6">
        <f t="shared" ref="J58:J76" si="20">ROUNDUP(I58,0)</f>
        <v>33</v>
      </c>
      <c r="K58" s="66">
        <v>38</v>
      </c>
      <c r="L58" s="66">
        <v>36</v>
      </c>
      <c r="M58" s="66">
        <v>0.25</v>
      </c>
      <c r="N58" s="49">
        <f>200*(K58+1-L58)*M58/K58</f>
        <v>3.9473684210526314</v>
      </c>
      <c r="O58" s="6">
        <f t="shared" si="14"/>
        <v>4</v>
      </c>
      <c r="P58" s="82">
        <v>34</v>
      </c>
      <c r="Q58" s="82" t="s">
        <v>32</v>
      </c>
      <c r="R58" s="82">
        <v>0.5</v>
      </c>
      <c r="S58" s="49">
        <v>0</v>
      </c>
      <c r="T58" s="6">
        <f t="shared" si="15"/>
        <v>0</v>
      </c>
      <c r="U58" s="82">
        <v>39</v>
      </c>
      <c r="V58" s="82" t="s">
        <v>32</v>
      </c>
      <c r="W58" s="82">
        <v>0.5</v>
      </c>
      <c r="X58" s="49">
        <v>0</v>
      </c>
      <c r="Y58" s="6">
        <f t="shared" si="16"/>
        <v>0</v>
      </c>
      <c r="Z58" s="82">
        <v>54</v>
      </c>
      <c r="AA58" s="82" t="s">
        <v>32</v>
      </c>
      <c r="AB58" s="82">
        <v>1</v>
      </c>
      <c r="AC58" s="49">
        <v>0</v>
      </c>
      <c r="AD58" s="6">
        <f t="shared" si="17"/>
        <v>0</v>
      </c>
      <c r="AE58" s="82">
        <v>52</v>
      </c>
      <c r="AF58" s="82" t="s">
        <v>32</v>
      </c>
      <c r="AG58" s="82">
        <v>1</v>
      </c>
      <c r="AH58" s="49">
        <v>0</v>
      </c>
      <c r="AI58" s="6">
        <f t="shared" si="18"/>
        <v>0</v>
      </c>
      <c r="AJ58" s="79">
        <f>LARGE(CHOOSE({1,2,3,4,5},O58,T58,Y58,AD58,AI58),1)+LARGE(CHOOSE({1,2,3,4,5},O58,T58,Y58,AD58,AI58),2)+J58</f>
        <v>37</v>
      </c>
    </row>
    <row r="59" spans="1:36" x14ac:dyDescent="0.25">
      <c r="A59" s="17">
        <v>56</v>
      </c>
      <c r="B59" s="2" t="s">
        <v>102</v>
      </c>
      <c r="C59" s="2" t="s">
        <v>103</v>
      </c>
      <c r="D59" s="2" t="s">
        <v>7</v>
      </c>
      <c r="E59" s="56" t="s">
        <v>125</v>
      </c>
      <c r="F59" s="66">
        <v>49</v>
      </c>
      <c r="G59" s="66">
        <v>35</v>
      </c>
      <c r="H59" s="66">
        <v>0.5</v>
      </c>
      <c r="I59" s="49">
        <f>200*(F59+1-G59)*H59/F59</f>
        <v>30.612244897959183</v>
      </c>
      <c r="J59" s="6">
        <f t="shared" si="20"/>
        <v>31</v>
      </c>
      <c r="K59" s="66">
        <v>38</v>
      </c>
      <c r="L59" s="66">
        <v>37</v>
      </c>
      <c r="M59" s="66">
        <v>0.25</v>
      </c>
      <c r="N59" s="49">
        <f>200*(K59+1-L59)*M59/K59</f>
        <v>2.6315789473684212</v>
      </c>
      <c r="O59" s="6">
        <f t="shared" si="14"/>
        <v>3</v>
      </c>
      <c r="P59" s="82">
        <v>34</v>
      </c>
      <c r="Q59" s="82" t="s">
        <v>32</v>
      </c>
      <c r="R59" s="82">
        <v>0.5</v>
      </c>
      <c r="S59" s="49">
        <v>0</v>
      </c>
      <c r="T59" s="6">
        <f t="shared" si="15"/>
        <v>0</v>
      </c>
      <c r="U59" s="82">
        <v>39</v>
      </c>
      <c r="V59" s="82" t="s">
        <v>32</v>
      </c>
      <c r="W59" s="82">
        <v>0.5</v>
      </c>
      <c r="X59" s="49">
        <v>0</v>
      </c>
      <c r="Y59" s="6">
        <f t="shared" si="16"/>
        <v>0</v>
      </c>
      <c r="Z59" s="82">
        <v>54</v>
      </c>
      <c r="AA59" s="82" t="s">
        <v>32</v>
      </c>
      <c r="AB59" s="82">
        <v>1</v>
      </c>
      <c r="AC59" s="49">
        <v>0</v>
      </c>
      <c r="AD59" s="6">
        <f t="shared" si="17"/>
        <v>0</v>
      </c>
      <c r="AE59" s="82">
        <v>52</v>
      </c>
      <c r="AF59" s="82" t="s">
        <v>32</v>
      </c>
      <c r="AG59" s="82">
        <v>1</v>
      </c>
      <c r="AH59" s="49">
        <v>0</v>
      </c>
      <c r="AI59" s="6">
        <f t="shared" si="18"/>
        <v>0</v>
      </c>
      <c r="AJ59" s="79">
        <f>LARGE(CHOOSE({1,2,3,4,5},O59,T59,Y59,AD59,AI59),1)+LARGE(CHOOSE({1,2,3,4,5},O59,T59,Y59,AD59,AI59),2)+J59</f>
        <v>34</v>
      </c>
    </row>
    <row r="60" spans="1:36" x14ac:dyDescent="0.25">
      <c r="A60" s="17">
        <v>57</v>
      </c>
      <c r="B60" s="54" t="s">
        <v>279</v>
      </c>
      <c r="C60" s="54" t="s">
        <v>280</v>
      </c>
      <c r="D60" s="54" t="s">
        <v>7</v>
      </c>
      <c r="E60" s="89" t="s">
        <v>287</v>
      </c>
      <c r="F60" s="66">
        <v>49</v>
      </c>
      <c r="G60" s="66" t="s">
        <v>32</v>
      </c>
      <c r="H60" s="66">
        <v>0.5</v>
      </c>
      <c r="I60" s="49">
        <v>0</v>
      </c>
      <c r="J60" s="6">
        <f t="shared" si="20"/>
        <v>0</v>
      </c>
      <c r="K60" s="66">
        <v>38</v>
      </c>
      <c r="L60" s="66" t="s">
        <v>32</v>
      </c>
      <c r="M60" s="66">
        <v>0.25</v>
      </c>
      <c r="N60" s="49">
        <v>0</v>
      </c>
      <c r="O60" s="6">
        <f t="shared" si="14"/>
        <v>0</v>
      </c>
      <c r="P60" s="82">
        <v>34</v>
      </c>
      <c r="Q60" s="82" t="s">
        <v>32</v>
      </c>
      <c r="R60" s="82">
        <v>0.5</v>
      </c>
      <c r="S60" s="49">
        <v>0</v>
      </c>
      <c r="T60" s="6">
        <f t="shared" si="15"/>
        <v>0</v>
      </c>
      <c r="U60" s="82">
        <v>39</v>
      </c>
      <c r="V60" s="82" t="s">
        <v>32</v>
      </c>
      <c r="W60" s="82">
        <v>0.5</v>
      </c>
      <c r="X60" s="49">
        <v>0</v>
      </c>
      <c r="Y60" s="6">
        <f t="shared" si="16"/>
        <v>0</v>
      </c>
      <c r="Z60" s="82">
        <v>54</v>
      </c>
      <c r="AA60" s="82" t="s">
        <v>32</v>
      </c>
      <c r="AB60" s="82">
        <v>1</v>
      </c>
      <c r="AC60" s="49">
        <v>0</v>
      </c>
      <c r="AD60" s="6">
        <f t="shared" si="17"/>
        <v>0</v>
      </c>
      <c r="AE60" s="82">
        <v>52</v>
      </c>
      <c r="AF60" s="82">
        <v>45</v>
      </c>
      <c r="AG60" s="82">
        <v>1</v>
      </c>
      <c r="AH60" s="49">
        <f>200*(AE60+1-AF60)*AG60/AE60</f>
        <v>30.76923076923077</v>
      </c>
      <c r="AI60" s="6">
        <f t="shared" si="18"/>
        <v>31</v>
      </c>
      <c r="AJ60" s="79">
        <f>LARGE(CHOOSE({1,2,3,4,5},O60,T60,Y60,AD60,AI60),1)+LARGE(CHOOSE({1,2,3,4,5},O60,T60,Y60,AD60,AI60),2)+J60</f>
        <v>31</v>
      </c>
    </row>
    <row r="61" spans="1:36" x14ac:dyDescent="0.25">
      <c r="A61" s="17">
        <v>58</v>
      </c>
      <c r="B61" s="54" t="s">
        <v>248</v>
      </c>
      <c r="C61" s="54" t="s">
        <v>41</v>
      </c>
      <c r="D61" s="54" t="s">
        <v>7</v>
      </c>
      <c r="E61" s="89" t="s">
        <v>249</v>
      </c>
      <c r="F61" s="66">
        <v>49</v>
      </c>
      <c r="G61" s="66" t="s">
        <v>32</v>
      </c>
      <c r="H61" s="66">
        <v>0.5</v>
      </c>
      <c r="I61" s="49">
        <v>0</v>
      </c>
      <c r="J61" s="6">
        <f t="shared" si="20"/>
        <v>0</v>
      </c>
      <c r="K61" s="66">
        <v>38</v>
      </c>
      <c r="L61" s="66" t="s">
        <v>32</v>
      </c>
      <c r="M61" s="66">
        <v>0.25</v>
      </c>
      <c r="N61" s="49">
        <v>0</v>
      </c>
      <c r="O61" s="6">
        <f t="shared" si="14"/>
        <v>0</v>
      </c>
      <c r="P61" s="82">
        <v>34</v>
      </c>
      <c r="Q61" s="82" t="s">
        <v>32</v>
      </c>
      <c r="R61" s="82">
        <v>0.5</v>
      </c>
      <c r="S61" s="49">
        <v>0</v>
      </c>
      <c r="T61" s="6">
        <f t="shared" si="15"/>
        <v>0</v>
      </c>
      <c r="U61" s="82">
        <v>39</v>
      </c>
      <c r="V61" s="82" t="s">
        <v>32</v>
      </c>
      <c r="W61" s="82">
        <v>0.5</v>
      </c>
      <c r="X61" s="49">
        <v>0</v>
      </c>
      <c r="Y61" s="6">
        <f t="shared" si="16"/>
        <v>0</v>
      </c>
      <c r="Z61" s="82">
        <v>54</v>
      </c>
      <c r="AA61" s="82">
        <v>47</v>
      </c>
      <c r="AB61" s="82">
        <v>1</v>
      </c>
      <c r="AC61" s="49">
        <f>200*(Z61+1-AA61)*AB61/Z61</f>
        <v>29.62962962962963</v>
      </c>
      <c r="AD61" s="6">
        <f t="shared" si="17"/>
        <v>30</v>
      </c>
      <c r="AE61" s="82">
        <v>52</v>
      </c>
      <c r="AF61" s="82" t="s">
        <v>32</v>
      </c>
      <c r="AG61" s="82">
        <v>1</v>
      </c>
      <c r="AH61" s="49">
        <v>0</v>
      </c>
      <c r="AI61" s="6">
        <f t="shared" si="18"/>
        <v>0</v>
      </c>
      <c r="AJ61" s="79">
        <f>LARGE(CHOOSE({1,2,3,4,5},O61,T61,Y61,AD61,AI61),1)+LARGE(CHOOSE({1,2,3,4,5},O61,T61,Y61,AD61,AI61),2)+J61</f>
        <v>30</v>
      </c>
    </row>
    <row r="62" spans="1:36" x14ac:dyDescent="0.25">
      <c r="A62" s="17">
        <v>59</v>
      </c>
      <c r="B62" s="54" t="s">
        <v>192</v>
      </c>
      <c r="C62" s="54" t="s">
        <v>103</v>
      </c>
      <c r="D62" s="54" t="s">
        <v>7</v>
      </c>
      <c r="E62" s="89" t="s">
        <v>195</v>
      </c>
      <c r="F62" s="82">
        <v>49</v>
      </c>
      <c r="G62" s="82">
        <v>37</v>
      </c>
      <c r="H62" s="66">
        <v>0.5</v>
      </c>
      <c r="I62" s="49">
        <f>200*(F62+1-G62)*H62/F62</f>
        <v>26.530612244897959</v>
      </c>
      <c r="J62" s="6">
        <f t="shared" si="20"/>
        <v>27</v>
      </c>
      <c r="K62" s="66">
        <v>38</v>
      </c>
      <c r="L62" s="66" t="s">
        <v>32</v>
      </c>
      <c r="M62" s="66">
        <v>0.25</v>
      </c>
      <c r="N62" s="49">
        <v>0</v>
      </c>
      <c r="O62" s="6">
        <f t="shared" si="14"/>
        <v>0</v>
      </c>
      <c r="P62" s="82">
        <v>34</v>
      </c>
      <c r="Q62" s="82" t="s">
        <v>32</v>
      </c>
      <c r="R62" s="82">
        <v>0.5</v>
      </c>
      <c r="S62" s="49">
        <v>0</v>
      </c>
      <c r="T62" s="6">
        <f t="shared" si="15"/>
        <v>0</v>
      </c>
      <c r="U62" s="82">
        <v>39</v>
      </c>
      <c r="V62" s="82" t="s">
        <v>32</v>
      </c>
      <c r="W62" s="82">
        <v>0.5</v>
      </c>
      <c r="X62" s="49">
        <v>0</v>
      </c>
      <c r="Y62" s="6">
        <f t="shared" si="16"/>
        <v>0</v>
      </c>
      <c r="Z62" s="82">
        <v>54</v>
      </c>
      <c r="AA62" s="82" t="s">
        <v>32</v>
      </c>
      <c r="AB62" s="82">
        <v>1</v>
      </c>
      <c r="AC62" s="49">
        <v>0</v>
      </c>
      <c r="AD62" s="6">
        <f t="shared" si="17"/>
        <v>0</v>
      </c>
      <c r="AE62" s="82">
        <v>52</v>
      </c>
      <c r="AF62" s="82" t="s">
        <v>32</v>
      </c>
      <c r="AG62" s="82">
        <v>1</v>
      </c>
      <c r="AH62" s="49">
        <v>0</v>
      </c>
      <c r="AI62" s="6">
        <f t="shared" si="18"/>
        <v>0</v>
      </c>
      <c r="AJ62" s="79">
        <f>LARGE(CHOOSE({1,2,3,4,5},O62,T62,Y62,AD62,AI62),1)+LARGE(CHOOSE({1,2,3,4,5},O62,T62,Y62,AD62,AI62),2)+J62</f>
        <v>27</v>
      </c>
    </row>
    <row r="63" spans="1:36" x14ac:dyDescent="0.25">
      <c r="A63" s="17">
        <v>60</v>
      </c>
      <c r="B63" s="2" t="s">
        <v>193</v>
      </c>
      <c r="C63" s="2" t="s">
        <v>45</v>
      </c>
      <c r="D63" s="2" t="s">
        <v>7</v>
      </c>
      <c r="E63" s="56" t="s">
        <v>127</v>
      </c>
      <c r="F63" s="66">
        <v>49</v>
      </c>
      <c r="G63" s="66">
        <v>38</v>
      </c>
      <c r="H63" s="66">
        <v>0.5</v>
      </c>
      <c r="I63" s="49">
        <f>200*(F63+1-G63)*H63/F63</f>
        <v>24.489795918367346</v>
      </c>
      <c r="J63" s="6">
        <f t="shared" si="20"/>
        <v>25</v>
      </c>
      <c r="K63" s="66">
        <v>38</v>
      </c>
      <c r="L63" s="66" t="s">
        <v>32</v>
      </c>
      <c r="M63" s="66">
        <v>0.25</v>
      </c>
      <c r="N63" s="49">
        <v>0</v>
      </c>
      <c r="O63" s="6">
        <f t="shared" si="14"/>
        <v>0</v>
      </c>
      <c r="P63" s="82">
        <v>34</v>
      </c>
      <c r="Q63" s="82" t="s">
        <v>32</v>
      </c>
      <c r="R63" s="82">
        <v>0.5</v>
      </c>
      <c r="S63" s="49">
        <v>0</v>
      </c>
      <c r="T63" s="6">
        <f t="shared" si="15"/>
        <v>0</v>
      </c>
      <c r="U63" s="82">
        <v>39</v>
      </c>
      <c r="V63" s="82" t="s">
        <v>32</v>
      </c>
      <c r="W63" s="82">
        <v>0.5</v>
      </c>
      <c r="X63" s="49">
        <v>0</v>
      </c>
      <c r="Y63" s="6">
        <f t="shared" si="16"/>
        <v>0</v>
      </c>
      <c r="Z63" s="82">
        <v>54</v>
      </c>
      <c r="AA63" s="82" t="s">
        <v>32</v>
      </c>
      <c r="AB63" s="82">
        <v>1</v>
      </c>
      <c r="AC63" s="49">
        <v>0</v>
      </c>
      <c r="AD63" s="6">
        <f t="shared" si="17"/>
        <v>0</v>
      </c>
      <c r="AE63" s="82">
        <v>52</v>
      </c>
      <c r="AF63" s="82" t="s">
        <v>32</v>
      </c>
      <c r="AG63" s="82">
        <v>1</v>
      </c>
      <c r="AH63" s="49">
        <v>0</v>
      </c>
      <c r="AI63" s="6">
        <f t="shared" si="18"/>
        <v>0</v>
      </c>
      <c r="AJ63" s="79">
        <f>LARGE(CHOOSE({1,2,3,4,5},O63,T63,Y63,AD63,AI63),1)+LARGE(CHOOSE({1,2,3,4,5},O63,T63,Y63,AD63,AI63),2)+J63</f>
        <v>25</v>
      </c>
    </row>
    <row r="64" spans="1:36" x14ac:dyDescent="0.25">
      <c r="A64" s="17">
        <v>61</v>
      </c>
      <c r="B64" s="2" t="s">
        <v>105</v>
      </c>
      <c r="C64" s="2" t="s">
        <v>41</v>
      </c>
      <c r="D64" s="2" t="s">
        <v>7</v>
      </c>
      <c r="E64" s="56" t="s">
        <v>124</v>
      </c>
      <c r="F64" s="66">
        <v>49</v>
      </c>
      <c r="G64" s="66">
        <v>39</v>
      </c>
      <c r="H64" s="66">
        <v>0.5</v>
      </c>
      <c r="I64" s="49">
        <f>200*(F64+1-G64)*H64/F64</f>
        <v>22.448979591836736</v>
      </c>
      <c r="J64" s="6">
        <f t="shared" si="20"/>
        <v>23</v>
      </c>
      <c r="K64" s="66">
        <v>38</v>
      </c>
      <c r="L64" s="66" t="s">
        <v>32</v>
      </c>
      <c r="M64" s="66">
        <v>0.25</v>
      </c>
      <c r="N64" s="49">
        <v>0</v>
      </c>
      <c r="O64" s="6">
        <f t="shared" si="14"/>
        <v>0</v>
      </c>
      <c r="P64" s="82">
        <v>34</v>
      </c>
      <c r="Q64" s="82" t="s">
        <v>32</v>
      </c>
      <c r="R64" s="82">
        <v>0.5</v>
      </c>
      <c r="S64" s="49">
        <v>0</v>
      </c>
      <c r="T64" s="6">
        <f t="shared" si="15"/>
        <v>0</v>
      </c>
      <c r="U64" s="82">
        <v>39</v>
      </c>
      <c r="V64" s="82" t="s">
        <v>32</v>
      </c>
      <c r="W64" s="82">
        <v>0.5</v>
      </c>
      <c r="X64" s="49">
        <v>0</v>
      </c>
      <c r="Y64" s="6">
        <f t="shared" si="16"/>
        <v>0</v>
      </c>
      <c r="Z64" s="82">
        <v>54</v>
      </c>
      <c r="AA64" s="82" t="s">
        <v>32</v>
      </c>
      <c r="AB64" s="82">
        <v>1</v>
      </c>
      <c r="AC64" s="49">
        <v>0</v>
      </c>
      <c r="AD64" s="6">
        <f t="shared" si="17"/>
        <v>0</v>
      </c>
      <c r="AE64" s="82">
        <v>52</v>
      </c>
      <c r="AF64" s="82" t="s">
        <v>32</v>
      </c>
      <c r="AG64" s="82">
        <v>1</v>
      </c>
      <c r="AH64" s="49">
        <v>0</v>
      </c>
      <c r="AI64" s="6">
        <f t="shared" si="18"/>
        <v>0</v>
      </c>
      <c r="AJ64" s="79">
        <f>LARGE(CHOOSE({1,2,3,4,5},O64,T64,Y64,AD64,AI64),1)+LARGE(CHOOSE({1,2,3,4,5},O64,T64,Y64,AD64,AI64),2)+J64</f>
        <v>23</v>
      </c>
    </row>
    <row r="65" spans="1:36" x14ac:dyDescent="0.25">
      <c r="A65" s="17">
        <v>62</v>
      </c>
      <c r="B65" s="54" t="s">
        <v>252</v>
      </c>
      <c r="C65" s="54" t="s">
        <v>46</v>
      </c>
      <c r="D65" s="54" t="s">
        <v>7</v>
      </c>
      <c r="E65" s="89" t="s">
        <v>253</v>
      </c>
      <c r="F65" s="66">
        <v>49</v>
      </c>
      <c r="G65" s="66" t="s">
        <v>32</v>
      </c>
      <c r="H65" s="66">
        <v>0.5</v>
      </c>
      <c r="I65" s="49">
        <v>0</v>
      </c>
      <c r="J65" s="6">
        <f t="shared" si="20"/>
        <v>0</v>
      </c>
      <c r="K65" s="66">
        <v>38</v>
      </c>
      <c r="L65" s="66" t="s">
        <v>32</v>
      </c>
      <c r="M65" s="66">
        <v>0.25</v>
      </c>
      <c r="N65" s="49">
        <v>0</v>
      </c>
      <c r="O65" s="6">
        <f t="shared" si="14"/>
        <v>0</v>
      </c>
      <c r="P65" s="82">
        <v>34</v>
      </c>
      <c r="Q65" s="82" t="s">
        <v>32</v>
      </c>
      <c r="R65" s="82">
        <v>0.5</v>
      </c>
      <c r="S65" s="49">
        <v>0</v>
      </c>
      <c r="T65" s="6">
        <f t="shared" si="15"/>
        <v>0</v>
      </c>
      <c r="U65" s="82">
        <v>39</v>
      </c>
      <c r="V65" s="82" t="s">
        <v>32</v>
      </c>
      <c r="W65" s="82">
        <v>0.5</v>
      </c>
      <c r="X65" s="49">
        <v>0</v>
      </c>
      <c r="Y65" s="6">
        <f t="shared" si="16"/>
        <v>0</v>
      </c>
      <c r="Z65" s="82">
        <v>54</v>
      </c>
      <c r="AA65" s="82">
        <v>49</v>
      </c>
      <c r="AB65" s="82">
        <v>1</v>
      </c>
      <c r="AC65" s="49">
        <f>200*(Z65+1-AA65)*AB65/Z65</f>
        <v>22.222222222222221</v>
      </c>
      <c r="AD65" s="6">
        <f t="shared" si="17"/>
        <v>23</v>
      </c>
      <c r="AE65" s="82">
        <v>52</v>
      </c>
      <c r="AF65" s="82" t="s">
        <v>32</v>
      </c>
      <c r="AG65" s="82">
        <v>1</v>
      </c>
      <c r="AH65" s="49">
        <v>0</v>
      </c>
      <c r="AI65" s="6">
        <f t="shared" si="18"/>
        <v>0</v>
      </c>
      <c r="AJ65" s="79">
        <f>LARGE(CHOOSE({1,2,3,4,5},O65,T65,Y65,AD65,AI65),1)+LARGE(CHOOSE({1,2,3,4,5},O65,T65,Y65,AD65,AI65),2)+J65</f>
        <v>23</v>
      </c>
    </row>
    <row r="66" spans="1:36" x14ac:dyDescent="0.25">
      <c r="A66" s="17">
        <v>63</v>
      </c>
      <c r="B66" s="54" t="s">
        <v>281</v>
      </c>
      <c r="C66" s="54" t="s">
        <v>280</v>
      </c>
      <c r="D66" s="54" t="s">
        <v>7</v>
      </c>
      <c r="E66" s="89" t="s">
        <v>286</v>
      </c>
      <c r="F66" s="66">
        <v>49</v>
      </c>
      <c r="G66" s="66" t="s">
        <v>32</v>
      </c>
      <c r="H66" s="66">
        <v>0.5</v>
      </c>
      <c r="I66" s="49">
        <v>0</v>
      </c>
      <c r="J66" s="6">
        <f t="shared" si="20"/>
        <v>0</v>
      </c>
      <c r="K66" s="66">
        <v>38</v>
      </c>
      <c r="L66" s="66" t="s">
        <v>32</v>
      </c>
      <c r="M66" s="66">
        <v>0.25</v>
      </c>
      <c r="N66" s="49">
        <v>0</v>
      </c>
      <c r="O66" s="6">
        <f t="shared" si="14"/>
        <v>0</v>
      </c>
      <c r="P66" s="82">
        <v>34</v>
      </c>
      <c r="Q66" s="82" t="s">
        <v>32</v>
      </c>
      <c r="R66" s="82">
        <v>0.5</v>
      </c>
      <c r="S66" s="49">
        <v>0</v>
      </c>
      <c r="T66" s="6">
        <f t="shared" si="15"/>
        <v>0</v>
      </c>
      <c r="U66" s="82">
        <v>39</v>
      </c>
      <c r="V66" s="82" t="s">
        <v>32</v>
      </c>
      <c r="W66" s="82">
        <v>0.5</v>
      </c>
      <c r="X66" s="49">
        <v>0</v>
      </c>
      <c r="Y66" s="6">
        <f t="shared" si="16"/>
        <v>0</v>
      </c>
      <c r="Z66" s="82">
        <v>54</v>
      </c>
      <c r="AA66" s="82" t="s">
        <v>32</v>
      </c>
      <c r="AB66" s="82">
        <v>1</v>
      </c>
      <c r="AC66" s="49">
        <v>0</v>
      </c>
      <c r="AD66" s="6">
        <f t="shared" si="17"/>
        <v>0</v>
      </c>
      <c r="AE66" s="82">
        <v>52</v>
      </c>
      <c r="AF66" s="82">
        <v>49</v>
      </c>
      <c r="AG66" s="82">
        <v>1</v>
      </c>
      <c r="AH66" s="49">
        <f>200*(AE66+1-AF66)*AG66/AE66</f>
        <v>15.384615384615385</v>
      </c>
      <c r="AI66" s="6">
        <f t="shared" si="18"/>
        <v>16</v>
      </c>
      <c r="AJ66" s="79">
        <f>LARGE(CHOOSE({1,2,3,4,5},O66,T66,Y66,AD66,AI66),1)+LARGE(CHOOSE({1,2,3,4,5},O66,T66,Y66,AD66,AI66),2)+J66</f>
        <v>16</v>
      </c>
    </row>
    <row r="67" spans="1:36" x14ac:dyDescent="0.25">
      <c r="A67" s="17">
        <v>64</v>
      </c>
      <c r="B67" s="54" t="s">
        <v>257</v>
      </c>
      <c r="C67" s="54" t="s">
        <v>41</v>
      </c>
      <c r="D67" s="54" t="s">
        <v>10</v>
      </c>
      <c r="E67" s="89" t="s">
        <v>258</v>
      </c>
      <c r="F67" s="66">
        <v>49</v>
      </c>
      <c r="G67" s="66" t="s">
        <v>32</v>
      </c>
      <c r="H67" s="66">
        <v>0.5</v>
      </c>
      <c r="I67" s="49">
        <v>0</v>
      </c>
      <c r="J67" s="6">
        <f t="shared" si="20"/>
        <v>0</v>
      </c>
      <c r="K67" s="66">
        <v>38</v>
      </c>
      <c r="L67" s="66" t="s">
        <v>32</v>
      </c>
      <c r="M67" s="66">
        <v>0.25</v>
      </c>
      <c r="N67" s="49">
        <v>0</v>
      </c>
      <c r="O67" s="6">
        <f t="shared" si="14"/>
        <v>0</v>
      </c>
      <c r="P67" s="82">
        <v>34</v>
      </c>
      <c r="Q67" s="82" t="s">
        <v>32</v>
      </c>
      <c r="R67" s="82">
        <v>0.5</v>
      </c>
      <c r="S67" s="49">
        <v>0</v>
      </c>
      <c r="T67" s="6">
        <f t="shared" si="15"/>
        <v>0</v>
      </c>
      <c r="U67" s="82">
        <v>39</v>
      </c>
      <c r="V67" s="82" t="s">
        <v>32</v>
      </c>
      <c r="W67" s="82">
        <v>0.5</v>
      </c>
      <c r="X67" s="49">
        <v>0</v>
      </c>
      <c r="Y67" s="6">
        <f t="shared" si="16"/>
        <v>0</v>
      </c>
      <c r="Z67" s="82">
        <v>54</v>
      </c>
      <c r="AA67" s="82">
        <v>51</v>
      </c>
      <c r="AB67" s="82">
        <v>1</v>
      </c>
      <c r="AC67" s="49">
        <f>200*(Z67+1-AA67)*AB67/Z67</f>
        <v>14.814814814814815</v>
      </c>
      <c r="AD67" s="6">
        <f t="shared" si="17"/>
        <v>15</v>
      </c>
      <c r="AE67" s="82">
        <v>52</v>
      </c>
      <c r="AF67" s="82" t="s">
        <v>32</v>
      </c>
      <c r="AG67" s="82">
        <v>1</v>
      </c>
      <c r="AH67" s="49">
        <v>0</v>
      </c>
      <c r="AI67" s="6">
        <f t="shared" si="18"/>
        <v>0</v>
      </c>
      <c r="AJ67" s="79">
        <f>LARGE(CHOOSE({1,2,3,4,5},O67,T67,Y67,AD67,AI67),1)+LARGE(CHOOSE({1,2,3,4,5},O67,T67,Y67,AD67,AI67),2)+J67</f>
        <v>15</v>
      </c>
    </row>
    <row r="68" spans="1:36" x14ac:dyDescent="0.25">
      <c r="A68" s="17">
        <v>65</v>
      </c>
      <c r="B68" s="54" t="s">
        <v>85</v>
      </c>
      <c r="C68" s="54" t="s">
        <v>46</v>
      </c>
      <c r="D68" s="54" t="s">
        <v>10</v>
      </c>
      <c r="E68" s="90" t="s">
        <v>86</v>
      </c>
      <c r="F68" s="66">
        <v>49</v>
      </c>
      <c r="G68" s="66" t="s">
        <v>32</v>
      </c>
      <c r="H68" s="66">
        <v>0.5</v>
      </c>
      <c r="I68" s="49">
        <v>0</v>
      </c>
      <c r="J68" s="6">
        <f t="shared" si="20"/>
        <v>0</v>
      </c>
      <c r="K68" s="66">
        <v>38</v>
      </c>
      <c r="L68" s="66">
        <v>30</v>
      </c>
      <c r="M68" s="66">
        <v>0.25</v>
      </c>
      <c r="N68" s="49">
        <f>200*(K68+1-L68)*M68/K68</f>
        <v>11.842105263157896</v>
      </c>
      <c r="O68" s="6">
        <f t="shared" ref="O68:O76" si="21">ROUNDUP(N68,0)</f>
        <v>12</v>
      </c>
      <c r="P68" s="82">
        <v>34</v>
      </c>
      <c r="Q68" s="82" t="s">
        <v>32</v>
      </c>
      <c r="R68" s="82">
        <v>0.5</v>
      </c>
      <c r="S68" s="49">
        <v>0</v>
      </c>
      <c r="T68" s="6">
        <f t="shared" ref="T68:T76" si="22">ROUNDUP(S68,0)</f>
        <v>0</v>
      </c>
      <c r="U68" s="82">
        <v>39</v>
      </c>
      <c r="V68" s="82" t="s">
        <v>32</v>
      </c>
      <c r="W68" s="82">
        <v>0.5</v>
      </c>
      <c r="X68" s="49">
        <v>0</v>
      </c>
      <c r="Y68" s="6">
        <f t="shared" ref="Y68:Y76" si="23">ROUNDUP(X68,0)</f>
        <v>0</v>
      </c>
      <c r="Z68" s="82">
        <v>54</v>
      </c>
      <c r="AA68" s="82" t="s">
        <v>32</v>
      </c>
      <c r="AB68" s="82">
        <v>1</v>
      </c>
      <c r="AC68" s="49">
        <v>0</v>
      </c>
      <c r="AD68" s="6">
        <f t="shared" ref="AD68:AD76" si="24">ROUNDUP(AC68,0)</f>
        <v>0</v>
      </c>
      <c r="AE68" s="82">
        <v>52</v>
      </c>
      <c r="AF68" s="82" t="s">
        <v>32</v>
      </c>
      <c r="AG68" s="82">
        <v>1</v>
      </c>
      <c r="AH68" s="49">
        <v>0</v>
      </c>
      <c r="AI68" s="6">
        <f t="shared" ref="AI68:AI74" si="25">ROUNDUP(AH68,0)</f>
        <v>0</v>
      </c>
      <c r="AJ68" s="79">
        <f>LARGE(CHOOSE({1,2,3,4,5},O68,T68,Y68,AD68,AI68),1)+LARGE(CHOOSE({1,2,3,4,5},O68,T68,Y68,AD68,AI68),2)+J68</f>
        <v>12</v>
      </c>
    </row>
    <row r="69" spans="1:36" x14ac:dyDescent="0.25">
      <c r="A69" s="17">
        <v>66</v>
      </c>
      <c r="B69" s="54" t="s">
        <v>259</v>
      </c>
      <c r="C69" s="54" t="s">
        <v>45</v>
      </c>
      <c r="D69" s="54" t="s">
        <v>10</v>
      </c>
      <c r="E69" s="89" t="s">
        <v>260</v>
      </c>
      <c r="F69" s="66">
        <v>49</v>
      </c>
      <c r="G69" s="66" t="s">
        <v>32</v>
      </c>
      <c r="H69" s="66">
        <v>0.5</v>
      </c>
      <c r="I69" s="49">
        <v>0</v>
      </c>
      <c r="J69" s="6">
        <f t="shared" si="20"/>
        <v>0</v>
      </c>
      <c r="K69" s="66">
        <v>38</v>
      </c>
      <c r="L69" s="66" t="s">
        <v>32</v>
      </c>
      <c r="M69" s="66">
        <v>0.25</v>
      </c>
      <c r="N69" s="49">
        <v>0</v>
      </c>
      <c r="O69" s="6">
        <f t="shared" si="21"/>
        <v>0</v>
      </c>
      <c r="P69" s="82">
        <v>34</v>
      </c>
      <c r="Q69" s="82" t="s">
        <v>32</v>
      </c>
      <c r="R69" s="82">
        <v>0.5</v>
      </c>
      <c r="S69" s="49">
        <v>0</v>
      </c>
      <c r="T69" s="6">
        <f t="shared" si="22"/>
        <v>0</v>
      </c>
      <c r="U69" s="82">
        <v>39</v>
      </c>
      <c r="V69" s="82" t="s">
        <v>32</v>
      </c>
      <c r="W69" s="82">
        <v>0.5</v>
      </c>
      <c r="X69" s="49">
        <v>0</v>
      </c>
      <c r="Y69" s="6">
        <f t="shared" si="23"/>
        <v>0</v>
      </c>
      <c r="Z69" s="82">
        <v>54</v>
      </c>
      <c r="AA69" s="82">
        <v>52</v>
      </c>
      <c r="AB69" s="82">
        <v>1</v>
      </c>
      <c r="AC69" s="49">
        <f>200*(Z69+1-AA69)*AB69/Z69</f>
        <v>11.111111111111111</v>
      </c>
      <c r="AD69" s="6">
        <f t="shared" si="24"/>
        <v>12</v>
      </c>
      <c r="AE69" s="82">
        <v>52</v>
      </c>
      <c r="AF69" s="82" t="s">
        <v>32</v>
      </c>
      <c r="AG69" s="82">
        <v>1</v>
      </c>
      <c r="AH69" s="49">
        <v>0</v>
      </c>
      <c r="AI69" s="6">
        <f t="shared" si="25"/>
        <v>0</v>
      </c>
      <c r="AJ69" s="79">
        <f>LARGE(CHOOSE({1,2,3,4,5},O69,T69,Y69,AD69,AI69),1)+LARGE(CHOOSE({1,2,3,4,5},O69,T69,Y69,AD69,AI69),2)+J69</f>
        <v>12</v>
      </c>
    </row>
    <row r="70" spans="1:36" x14ac:dyDescent="0.25">
      <c r="A70" s="17">
        <v>67</v>
      </c>
      <c r="B70" s="54" t="s">
        <v>179</v>
      </c>
      <c r="C70" s="2" t="s">
        <v>223</v>
      </c>
      <c r="D70" s="54" t="s">
        <v>7</v>
      </c>
      <c r="E70" s="90" t="s">
        <v>186</v>
      </c>
      <c r="F70" s="66">
        <v>49</v>
      </c>
      <c r="G70" s="66" t="s">
        <v>32</v>
      </c>
      <c r="H70" s="66">
        <v>0.5</v>
      </c>
      <c r="I70" s="49">
        <v>0</v>
      </c>
      <c r="J70" s="6">
        <f t="shared" si="20"/>
        <v>0</v>
      </c>
      <c r="K70" s="66">
        <v>38</v>
      </c>
      <c r="L70" s="66" t="s">
        <v>32</v>
      </c>
      <c r="M70" s="66">
        <v>0.25</v>
      </c>
      <c r="N70" s="49">
        <v>0</v>
      </c>
      <c r="O70" s="6">
        <f t="shared" si="21"/>
        <v>0</v>
      </c>
      <c r="P70" s="82">
        <v>34</v>
      </c>
      <c r="Q70" s="82" t="s">
        <v>32</v>
      </c>
      <c r="R70" s="82">
        <v>0.5</v>
      </c>
      <c r="S70" s="49">
        <v>0</v>
      </c>
      <c r="T70" s="6">
        <f t="shared" si="22"/>
        <v>0</v>
      </c>
      <c r="U70" s="82">
        <v>39</v>
      </c>
      <c r="V70" s="82">
        <v>36</v>
      </c>
      <c r="W70" s="82">
        <v>0.5</v>
      </c>
      <c r="X70" s="82">
        <f>200*(U70+1-V70)*W70/U70</f>
        <v>10.256410256410257</v>
      </c>
      <c r="Y70" s="6">
        <f t="shared" si="23"/>
        <v>11</v>
      </c>
      <c r="Z70" s="82">
        <v>54</v>
      </c>
      <c r="AA70" s="82" t="s">
        <v>32</v>
      </c>
      <c r="AB70" s="82">
        <v>1</v>
      </c>
      <c r="AC70" s="49">
        <v>0</v>
      </c>
      <c r="AD70" s="6">
        <f t="shared" si="24"/>
        <v>0</v>
      </c>
      <c r="AE70" s="82">
        <v>52</v>
      </c>
      <c r="AF70" s="82" t="s">
        <v>32</v>
      </c>
      <c r="AG70" s="82">
        <v>1</v>
      </c>
      <c r="AH70" s="49">
        <v>0</v>
      </c>
      <c r="AI70" s="6">
        <f t="shared" si="25"/>
        <v>0</v>
      </c>
      <c r="AJ70" s="79">
        <f>LARGE(CHOOSE({1,2,3,4,5},O70,T70,Y70,AD70,AI70),1)+LARGE(CHOOSE({1,2,3,4,5},O70,T70,Y70,AD70,AI70),2)+J70</f>
        <v>11</v>
      </c>
    </row>
    <row r="71" spans="1:36" x14ac:dyDescent="0.25">
      <c r="A71" s="17">
        <v>68</v>
      </c>
      <c r="B71" s="54" t="s">
        <v>87</v>
      </c>
      <c r="C71" s="54" t="s">
        <v>45</v>
      </c>
      <c r="D71" s="54" t="s">
        <v>7</v>
      </c>
      <c r="E71" s="90" t="s">
        <v>88</v>
      </c>
      <c r="F71" s="66">
        <v>49</v>
      </c>
      <c r="G71" s="66" t="s">
        <v>32</v>
      </c>
      <c r="H71" s="66">
        <v>0.5</v>
      </c>
      <c r="I71" s="49">
        <v>0</v>
      </c>
      <c r="J71" s="6">
        <f t="shared" si="20"/>
        <v>0</v>
      </c>
      <c r="K71" s="66">
        <v>38</v>
      </c>
      <c r="L71" s="66">
        <v>32</v>
      </c>
      <c r="M71" s="66">
        <v>0.25</v>
      </c>
      <c r="N71" s="49">
        <f>200*(K71+1-L71)*M71/K71</f>
        <v>9.2105263157894743</v>
      </c>
      <c r="O71" s="6">
        <f t="shared" si="21"/>
        <v>10</v>
      </c>
      <c r="P71" s="82">
        <v>34</v>
      </c>
      <c r="Q71" s="82" t="s">
        <v>32</v>
      </c>
      <c r="R71" s="82">
        <v>0.5</v>
      </c>
      <c r="S71" s="49">
        <v>0</v>
      </c>
      <c r="T71" s="6">
        <f t="shared" si="22"/>
        <v>0</v>
      </c>
      <c r="U71" s="82">
        <v>39</v>
      </c>
      <c r="V71" s="82" t="s">
        <v>32</v>
      </c>
      <c r="W71" s="82">
        <v>0.5</v>
      </c>
      <c r="X71" s="49">
        <v>0</v>
      </c>
      <c r="Y71" s="6">
        <f t="shared" si="23"/>
        <v>0</v>
      </c>
      <c r="Z71" s="82">
        <v>54</v>
      </c>
      <c r="AA71" s="82" t="s">
        <v>32</v>
      </c>
      <c r="AB71" s="82">
        <v>1</v>
      </c>
      <c r="AC71" s="49">
        <v>0</v>
      </c>
      <c r="AD71" s="6">
        <f t="shared" si="24"/>
        <v>0</v>
      </c>
      <c r="AE71" s="82">
        <v>52</v>
      </c>
      <c r="AF71" s="82" t="s">
        <v>32</v>
      </c>
      <c r="AG71" s="82">
        <v>1</v>
      </c>
      <c r="AH71" s="49">
        <v>0</v>
      </c>
      <c r="AI71" s="6">
        <f t="shared" si="25"/>
        <v>0</v>
      </c>
      <c r="AJ71" s="79">
        <f>LARGE(CHOOSE({1,2,3,4,5},O71,T71,Y71,AD71,AI71),1)+LARGE(CHOOSE({1,2,3,4,5},O71,T71,Y71,AD71,AI71),2)+J71</f>
        <v>10</v>
      </c>
    </row>
    <row r="72" spans="1:36" x14ac:dyDescent="0.25">
      <c r="A72" s="17">
        <v>69</v>
      </c>
      <c r="B72" s="54" t="s">
        <v>261</v>
      </c>
      <c r="C72" s="54" t="s">
        <v>45</v>
      </c>
      <c r="D72" s="54" t="s">
        <v>10</v>
      </c>
      <c r="E72" s="89" t="s">
        <v>262</v>
      </c>
      <c r="F72" s="66">
        <v>49</v>
      </c>
      <c r="G72" s="66" t="s">
        <v>32</v>
      </c>
      <c r="H72" s="66">
        <v>0.5</v>
      </c>
      <c r="I72" s="49">
        <v>0</v>
      </c>
      <c r="J72" s="6">
        <f t="shared" si="20"/>
        <v>0</v>
      </c>
      <c r="K72" s="66">
        <v>38</v>
      </c>
      <c r="L72" s="66" t="s">
        <v>32</v>
      </c>
      <c r="M72" s="66">
        <v>0.25</v>
      </c>
      <c r="N72" s="49">
        <v>0</v>
      </c>
      <c r="O72" s="6">
        <f t="shared" si="21"/>
        <v>0</v>
      </c>
      <c r="P72" s="82">
        <v>34</v>
      </c>
      <c r="Q72" s="82" t="s">
        <v>32</v>
      </c>
      <c r="R72" s="82">
        <v>0.5</v>
      </c>
      <c r="S72" s="49">
        <v>0</v>
      </c>
      <c r="T72" s="6">
        <f t="shared" si="22"/>
        <v>0</v>
      </c>
      <c r="U72" s="82">
        <v>39</v>
      </c>
      <c r="V72" s="82" t="s">
        <v>32</v>
      </c>
      <c r="W72" s="82">
        <v>0.5</v>
      </c>
      <c r="X72" s="49">
        <v>0</v>
      </c>
      <c r="Y72" s="6">
        <f t="shared" si="23"/>
        <v>0</v>
      </c>
      <c r="Z72" s="82">
        <v>54</v>
      </c>
      <c r="AA72" s="82">
        <v>53</v>
      </c>
      <c r="AB72" s="82">
        <v>1</v>
      </c>
      <c r="AC72" s="49">
        <f>200*(Z72+1-AA72)*AB72/Z72</f>
        <v>7.4074074074074074</v>
      </c>
      <c r="AD72" s="6">
        <f t="shared" si="24"/>
        <v>8</v>
      </c>
      <c r="AE72" s="82">
        <v>52</v>
      </c>
      <c r="AF72" s="82" t="s">
        <v>32</v>
      </c>
      <c r="AG72" s="82">
        <v>1</v>
      </c>
      <c r="AH72" s="49">
        <v>0</v>
      </c>
      <c r="AI72" s="6">
        <f t="shared" si="25"/>
        <v>0</v>
      </c>
      <c r="AJ72" s="79">
        <f>LARGE(CHOOSE({1,2,3,4,5},O72,T72,Y72,AD72,AI72),1)+LARGE(CHOOSE({1,2,3,4,5},O72,T72,Y72,AD72,AI72),2)+J72</f>
        <v>8</v>
      </c>
    </row>
    <row r="73" spans="1:36" s="29" customFormat="1" x14ac:dyDescent="0.25">
      <c r="A73" s="17">
        <v>70</v>
      </c>
      <c r="B73" s="2" t="s">
        <v>106</v>
      </c>
      <c r="C73" s="2" t="s">
        <v>37</v>
      </c>
      <c r="D73" s="2" t="s">
        <v>10</v>
      </c>
      <c r="E73" s="56" t="s">
        <v>56</v>
      </c>
      <c r="F73" s="66">
        <v>49</v>
      </c>
      <c r="G73" s="66" t="s">
        <v>32</v>
      </c>
      <c r="H73" s="66">
        <v>0.5</v>
      </c>
      <c r="I73" s="49">
        <v>0</v>
      </c>
      <c r="J73" s="6">
        <f t="shared" si="20"/>
        <v>0</v>
      </c>
      <c r="K73" s="66">
        <v>38</v>
      </c>
      <c r="L73" s="66">
        <v>34</v>
      </c>
      <c r="M73" s="66">
        <v>0.25</v>
      </c>
      <c r="N73" s="49">
        <f>200*(K73+1-L73)*M73/K73</f>
        <v>6.5789473684210522</v>
      </c>
      <c r="O73" s="6">
        <f t="shared" si="21"/>
        <v>7</v>
      </c>
      <c r="P73" s="82">
        <v>34</v>
      </c>
      <c r="Q73" s="82" t="s">
        <v>32</v>
      </c>
      <c r="R73" s="82">
        <v>0.5</v>
      </c>
      <c r="S73" s="49">
        <v>0</v>
      </c>
      <c r="T73" s="6">
        <f t="shared" si="22"/>
        <v>0</v>
      </c>
      <c r="U73" s="82">
        <v>39</v>
      </c>
      <c r="V73" s="82" t="s">
        <v>32</v>
      </c>
      <c r="W73" s="82">
        <v>0.5</v>
      </c>
      <c r="X73" s="49">
        <v>0</v>
      </c>
      <c r="Y73" s="6">
        <f t="shared" si="23"/>
        <v>0</v>
      </c>
      <c r="Z73" s="82">
        <v>54</v>
      </c>
      <c r="AA73" s="82" t="s">
        <v>32</v>
      </c>
      <c r="AB73" s="82">
        <v>1</v>
      </c>
      <c r="AC73" s="49">
        <v>0</v>
      </c>
      <c r="AD73" s="6">
        <f t="shared" si="24"/>
        <v>0</v>
      </c>
      <c r="AE73" s="82">
        <v>52</v>
      </c>
      <c r="AF73" s="82" t="s">
        <v>32</v>
      </c>
      <c r="AG73" s="82">
        <v>1</v>
      </c>
      <c r="AH73" s="49">
        <v>0</v>
      </c>
      <c r="AI73" s="6">
        <f t="shared" si="25"/>
        <v>0</v>
      </c>
      <c r="AJ73" s="79">
        <f>LARGE(CHOOSE({1,2,3,4,5},O73,T73,Y73,AD73,AI73),1)+LARGE(CHOOSE({1,2,3,4,5},O73,T73,Y73,AD73,AI73),2)+J73</f>
        <v>7</v>
      </c>
    </row>
    <row r="74" spans="1:36" x14ac:dyDescent="0.25">
      <c r="A74" s="17">
        <v>71</v>
      </c>
      <c r="B74" s="8" t="s">
        <v>135</v>
      </c>
      <c r="C74" s="8" t="s">
        <v>39</v>
      </c>
      <c r="D74" s="8" t="s">
        <v>10</v>
      </c>
      <c r="E74" s="89" t="s">
        <v>116</v>
      </c>
      <c r="F74" s="66">
        <v>49</v>
      </c>
      <c r="G74" s="66" t="s">
        <v>32</v>
      </c>
      <c r="H74" s="66">
        <v>0.5</v>
      </c>
      <c r="I74" s="49">
        <v>0</v>
      </c>
      <c r="J74" s="6">
        <f t="shared" si="20"/>
        <v>0</v>
      </c>
      <c r="K74" s="66">
        <v>38</v>
      </c>
      <c r="L74" s="66" t="s">
        <v>32</v>
      </c>
      <c r="M74" s="66">
        <v>0.25</v>
      </c>
      <c r="N74" s="49">
        <v>0</v>
      </c>
      <c r="O74" s="6">
        <f t="shared" si="21"/>
        <v>0</v>
      </c>
      <c r="P74" s="82">
        <v>34</v>
      </c>
      <c r="Q74" s="82">
        <v>33</v>
      </c>
      <c r="R74" s="82">
        <v>0.5</v>
      </c>
      <c r="S74" s="82">
        <f>200*(P74+1-Q74)*R74/P74</f>
        <v>5.882352941176471</v>
      </c>
      <c r="T74" s="6">
        <f t="shared" si="22"/>
        <v>6</v>
      </c>
      <c r="U74" s="82">
        <v>39</v>
      </c>
      <c r="V74" s="82" t="s">
        <v>32</v>
      </c>
      <c r="W74" s="82">
        <v>0.5</v>
      </c>
      <c r="X74" s="49">
        <v>0</v>
      </c>
      <c r="Y74" s="6">
        <f t="shared" si="23"/>
        <v>0</v>
      </c>
      <c r="Z74" s="82">
        <v>54</v>
      </c>
      <c r="AA74" s="82" t="s">
        <v>32</v>
      </c>
      <c r="AB74" s="82">
        <v>1</v>
      </c>
      <c r="AC74" s="49">
        <v>0</v>
      </c>
      <c r="AD74" s="6">
        <f t="shared" si="24"/>
        <v>0</v>
      </c>
      <c r="AE74" s="82">
        <v>52</v>
      </c>
      <c r="AF74" s="82" t="s">
        <v>32</v>
      </c>
      <c r="AG74" s="82">
        <v>1</v>
      </c>
      <c r="AH74" s="49">
        <v>0</v>
      </c>
      <c r="AI74" s="6">
        <f t="shared" si="25"/>
        <v>0</v>
      </c>
      <c r="AJ74" s="79">
        <f>LARGE(CHOOSE({1,2,3,4,5},O74,T74,Y74,AD74,AI74),1)+LARGE(CHOOSE({1,2,3,4,5},O74,T74,Y74,AD74,AI74),2)+J74</f>
        <v>6</v>
      </c>
    </row>
    <row r="75" spans="1:36" ht="30" hidden="1" x14ac:dyDescent="0.25">
      <c r="A75" s="17">
        <v>72</v>
      </c>
      <c r="B75" s="55" t="s">
        <v>282</v>
      </c>
      <c r="C75" s="55" t="s">
        <v>280</v>
      </c>
      <c r="D75" s="55" t="s">
        <v>7</v>
      </c>
      <c r="E75" s="129" t="s">
        <v>288</v>
      </c>
      <c r="F75" s="130">
        <v>49</v>
      </c>
      <c r="G75" s="130" t="s">
        <v>32</v>
      </c>
      <c r="H75" s="130">
        <v>0.5</v>
      </c>
      <c r="I75" s="131">
        <v>0</v>
      </c>
      <c r="J75" s="132">
        <f t="shared" si="20"/>
        <v>0</v>
      </c>
      <c r="K75" s="130">
        <v>38</v>
      </c>
      <c r="L75" s="130" t="s">
        <v>32</v>
      </c>
      <c r="M75" s="130">
        <v>0.25</v>
      </c>
      <c r="N75" s="131">
        <v>0</v>
      </c>
      <c r="O75" s="132">
        <f t="shared" si="21"/>
        <v>0</v>
      </c>
      <c r="P75" s="18">
        <v>34</v>
      </c>
      <c r="Q75" s="18" t="s">
        <v>32</v>
      </c>
      <c r="R75" s="18">
        <v>0.5</v>
      </c>
      <c r="S75" s="131">
        <v>0</v>
      </c>
      <c r="T75" s="132">
        <f t="shared" si="22"/>
        <v>0</v>
      </c>
      <c r="U75" s="18">
        <v>39</v>
      </c>
      <c r="V75" s="18" t="s">
        <v>32</v>
      </c>
      <c r="W75" s="18">
        <v>0.5</v>
      </c>
      <c r="X75" s="131">
        <v>0</v>
      </c>
      <c r="Y75" s="132">
        <f t="shared" si="23"/>
        <v>0</v>
      </c>
      <c r="Z75" s="18">
        <v>54</v>
      </c>
      <c r="AA75" s="18" t="s">
        <v>32</v>
      </c>
      <c r="AB75" s="18">
        <v>1</v>
      </c>
      <c r="AC75" s="131">
        <v>0</v>
      </c>
      <c r="AD75" s="132">
        <f t="shared" si="24"/>
        <v>0</v>
      </c>
      <c r="AE75" s="18">
        <v>52</v>
      </c>
      <c r="AF75" s="18">
        <v>51</v>
      </c>
      <c r="AG75" s="18">
        <v>1</v>
      </c>
      <c r="AH75" s="124" t="s">
        <v>314</v>
      </c>
      <c r="AI75" s="132">
        <v>0</v>
      </c>
      <c r="AJ75" s="79">
        <f>LARGE(CHOOSE({1,2,3,4,5},O75,T75,Y75,AD75,AI75),1)+LARGE(CHOOSE({1,2,3,4,5},O75,T75,Y75,AD75,AI75),2)+J75</f>
        <v>0</v>
      </c>
    </row>
    <row r="76" spans="1:36" ht="30" hidden="1" x14ac:dyDescent="0.25">
      <c r="A76" s="17">
        <v>73</v>
      </c>
      <c r="B76" s="54" t="s">
        <v>283</v>
      </c>
      <c r="C76" s="54" t="s">
        <v>280</v>
      </c>
      <c r="D76" s="54" t="s">
        <v>10</v>
      </c>
      <c r="E76" s="89" t="s">
        <v>289</v>
      </c>
      <c r="F76" s="66">
        <v>49</v>
      </c>
      <c r="G76" s="66" t="s">
        <v>32</v>
      </c>
      <c r="H76" s="66">
        <v>0.5</v>
      </c>
      <c r="I76" s="49">
        <v>0</v>
      </c>
      <c r="J76" s="6">
        <f t="shared" si="20"/>
        <v>0</v>
      </c>
      <c r="K76" s="66">
        <v>38</v>
      </c>
      <c r="L76" s="66" t="s">
        <v>32</v>
      </c>
      <c r="M76" s="66">
        <v>0.25</v>
      </c>
      <c r="N76" s="49">
        <v>0</v>
      </c>
      <c r="O76" s="6">
        <f t="shared" si="21"/>
        <v>0</v>
      </c>
      <c r="P76" s="82">
        <v>34</v>
      </c>
      <c r="Q76" s="82" t="s">
        <v>32</v>
      </c>
      <c r="R76" s="82">
        <v>0.5</v>
      </c>
      <c r="S76" s="49">
        <v>0</v>
      </c>
      <c r="T76" s="6">
        <f t="shared" si="22"/>
        <v>0</v>
      </c>
      <c r="U76" s="82">
        <v>39</v>
      </c>
      <c r="V76" s="82" t="s">
        <v>32</v>
      </c>
      <c r="W76" s="82">
        <v>0.5</v>
      </c>
      <c r="X76" s="49">
        <v>0</v>
      </c>
      <c r="Y76" s="6">
        <f t="shared" si="23"/>
        <v>0</v>
      </c>
      <c r="Z76" s="82">
        <v>54</v>
      </c>
      <c r="AA76" s="82" t="s">
        <v>32</v>
      </c>
      <c r="AB76" s="82">
        <v>1</v>
      </c>
      <c r="AC76" s="49">
        <v>0</v>
      </c>
      <c r="AD76" s="6">
        <f t="shared" si="24"/>
        <v>0</v>
      </c>
      <c r="AE76" s="82">
        <v>52</v>
      </c>
      <c r="AF76" s="82">
        <v>52</v>
      </c>
      <c r="AG76" s="82">
        <v>1</v>
      </c>
      <c r="AH76" s="133" t="s">
        <v>315</v>
      </c>
      <c r="AI76" s="6">
        <v>0</v>
      </c>
      <c r="AJ76" s="79">
        <f>LARGE(CHOOSE({1,2,3,4,5},O76,T76,Y76,AD76,AI76),1)+LARGE(CHOOSE({1,2,3,4,5},O76,T76,Y76,AD76,AI76),2)+J76</f>
        <v>0</v>
      </c>
    </row>
  </sheetData>
  <autoFilter ref="A3:AJ76">
    <sortState ref="A5:AJ76">
      <sortCondition descending="1" ref="AJ3:AJ76"/>
    </sortState>
  </autoFilter>
  <sortState ref="A4:A79">
    <sortCondition ref="A4"/>
  </sortState>
  <mergeCells count="14">
    <mergeCell ref="BJ1:CI1"/>
    <mergeCell ref="E2:E3"/>
    <mergeCell ref="D2:D3"/>
    <mergeCell ref="C2:C3"/>
    <mergeCell ref="F2:J2"/>
    <mergeCell ref="A1:AJ1"/>
    <mergeCell ref="B2:B3"/>
    <mergeCell ref="A2:A3"/>
    <mergeCell ref="AJ2:AJ3"/>
    <mergeCell ref="K2:O2"/>
    <mergeCell ref="AE2:AI2"/>
    <mergeCell ref="P2:T2"/>
    <mergeCell ref="U2:Y2"/>
    <mergeCell ref="Z2:AD2"/>
  </mergeCells>
  <pageMargins left="0.7" right="0.7" top="0.75" bottom="0.75" header="0.3" footer="0.3"/>
  <pageSetup paperSize="9" scale="55" orientation="landscape" r:id="rId1"/>
  <colBreaks count="1" manualBreakCount="1">
    <brk id="43" max="78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26"/>
  <sheetViews>
    <sheetView view="pageBreakPreview" zoomScale="70" zoomScaleNormal="100" zoomScaleSheetLayoutView="70" workbookViewId="0">
      <pane xSplit="17" ySplit="3" topLeftCell="U4" activePane="bottomRight" state="frozen"/>
      <selection pane="topRight" activeCell="H1" sqref="H1"/>
      <selection pane="bottomLeft" activeCell="A4" sqref="A4"/>
      <selection pane="bottomRight" activeCell="U29" sqref="U29"/>
    </sheetView>
  </sheetViews>
  <sheetFormatPr defaultRowHeight="15" x14ac:dyDescent="0.25"/>
  <cols>
    <col min="1" max="1" width="5.85546875" style="22" customWidth="1"/>
    <col min="2" max="2" width="24.140625" style="22" customWidth="1"/>
    <col min="3" max="3" width="10.28515625" style="22" customWidth="1"/>
    <col min="4" max="4" width="16.140625" style="22" customWidth="1"/>
    <col min="5" max="5" width="13.85546875" style="22" customWidth="1"/>
    <col min="6" max="6" width="6.7109375" style="41" customWidth="1"/>
    <col min="7" max="7" width="13.7109375" style="41" customWidth="1"/>
    <col min="8" max="8" width="11.85546875" style="41" customWidth="1"/>
    <col min="9" max="9" width="7.42578125" style="41" customWidth="1"/>
    <col min="10" max="10" width="9.140625" style="22" customWidth="1"/>
    <col min="11" max="11" width="13.7109375" style="22" customWidth="1"/>
    <col min="12" max="12" width="7.42578125" style="22" customWidth="1"/>
    <col min="13" max="13" width="8.5703125" style="22" customWidth="1"/>
    <col min="14" max="15" width="13.7109375" style="22" customWidth="1"/>
    <col min="16" max="16" width="9.28515625" style="20" customWidth="1"/>
    <col min="17" max="17" width="9" style="20" customWidth="1"/>
    <col min="18" max="18" width="11.85546875" style="20" customWidth="1"/>
    <col min="19" max="19" width="7.85546875" style="36" customWidth="1"/>
    <col min="20" max="20" width="11.7109375" style="20" customWidth="1"/>
    <col min="21" max="28" width="10.28515625" style="42" customWidth="1"/>
    <col min="29" max="29" width="12.5703125" style="42" customWidth="1"/>
    <col min="30" max="30" width="11" style="42" customWidth="1"/>
    <col min="31" max="31" width="9.28515625" style="28" customWidth="1"/>
    <col min="32" max="32" width="9" style="28" customWidth="1"/>
    <col min="33" max="33" width="7.140625" style="28" customWidth="1"/>
    <col min="34" max="34" width="9.28515625" style="39" customWidth="1"/>
    <col min="35" max="35" width="9.28515625" style="41" customWidth="1"/>
    <col min="36" max="16384" width="9.140625" style="22"/>
  </cols>
  <sheetData>
    <row r="1" spans="1:36" ht="21" x14ac:dyDescent="0.25">
      <c r="A1" s="146" t="s">
        <v>197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</row>
    <row r="2" spans="1:36" ht="81.75" customHeight="1" x14ac:dyDescent="0.25">
      <c r="A2" s="76" t="s">
        <v>0</v>
      </c>
      <c r="B2" s="76" t="s">
        <v>1</v>
      </c>
      <c r="C2" s="76" t="s">
        <v>6</v>
      </c>
      <c r="D2" s="76" t="s">
        <v>47</v>
      </c>
      <c r="E2" s="76" t="s">
        <v>2</v>
      </c>
      <c r="F2" s="150" t="s">
        <v>265</v>
      </c>
      <c r="G2" s="150"/>
      <c r="H2" s="150"/>
      <c r="I2" s="150"/>
      <c r="J2" s="150"/>
      <c r="K2" s="147" t="s">
        <v>214</v>
      </c>
      <c r="L2" s="148"/>
      <c r="M2" s="148"/>
      <c r="N2" s="148"/>
      <c r="O2" s="149"/>
      <c r="P2" s="147" t="s">
        <v>130</v>
      </c>
      <c r="Q2" s="148"/>
      <c r="R2" s="148"/>
      <c r="S2" s="148"/>
      <c r="T2" s="149"/>
      <c r="U2" s="147" t="s">
        <v>141</v>
      </c>
      <c r="V2" s="148"/>
      <c r="W2" s="148"/>
      <c r="X2" s="148"/>
      <c r="Y2" s="149"/>
      <c r="Z2" s="147" t="s">
        <v>270</v>
      </c>
      <c r="AA2" s="148"/>
      <c r="AB2" s="148"/>
      <c r="AC2" s="148"/>
      <c r="AD2" s="149"/>
      <c r="AE2" s="147" t="s">
        <v>276</v>
      </c>
      <c r="AF2" s="148"/>
      <c r="AG2" s="148"/>
      <c r="AH2" s="148"/>
      <c r="AI2" s="149"/>
    </row>
    <row r="3" spans="1:36" s="14" customFormat="1" ht="88.5" customHeight="1" x14ac:dyDescent="0.25">
      <c r="A3" s="77"/>
      <c r="B3" s="77"/>
      <c r="C3" s="77"/>
      <c r="D3" s="77"/>
      <c r="E3" s="77"/>
      <c r="F3" s="46" t="s">
        <v>98</v>
      </c>
      <c r="G3" s="46" t="s">
        <v>99</v>
      </c>
      <c r="H3" s="46" t="s">
        <v>100</v>
      </c>
      <c r="I3" s="52" t="s">
        <v>52</v>
      </c>
      <c r="J3" s="43" t="s">
        <v>101</v>
      </c>
      <c r="K3" s="10" t="s">
        <v>98</v>
      </c>
      <c r="L3" s="10" t="s">
        <v>99</v>
      </c>
      <c r="M3" s="10" t="s">
        <v>100</v>
      </c>
      <c r="N3" s="68" t="s">
        <v>52</v>
      </c>
      <c r="O3" s="44" t="s">
        <v>101</v>
      </c>
      <c r="P3" s="10" t="s">
        <v>98</v>
      </c>
      <c r="Q3" s="10" t="s">
        <v>99</v>
      </c>
      <c r="R3" s="10" t="s">
        <v>100</v>
      </c>
      <c r="S3" s="68" t="s">
        <v>52</v>
      </c>
      <c r="T3" s="44" t="s">
        <v>101</v>
      </c>
      <c r="U3" s="10" t="s">
        <v>98</v>
      </c>
      <c r="V3" s="10" t="s">
        <v>99</v>
      </c>
      <c r="W3" s="10" t="s">
        <v>100</v>
      </c>
      <c r="X3" s="68" t="s">
        <v>52</v>
      </c>
      <c r="Y3" s="45" t="s">
        <v>101</v>
      </c>
      <c r="Z3" s="10" t="s">
        <v>98</v>
      </c>
      <c r="AA3" s="10" t="s">
        <v>99</v>
      </c>
      <c r="AB3" s="10" t="s">
        <v>100</v>
      </c>
      <c r="AC3" s="68" t="s">
        <v>52</v>
      </c>
      <c r="AD3" s="45" t="s">
        <v>101</v>
      </c>
      <c r="AE3" s="10" t="s">
        <v>98</v>
      </c>
      <c r="AF3" s="10" t="s">
        <v>99</v>
      </c>
      <c r="AG3" s="10" t="s">
        <v>100</v>
      </c>
      <c r="AH3" s="68" t="s">
        <v>52</v>
      </c>
      <c r="AI3" s="45" t="s">
        <v>101</v>
      </c>
      <c r="AJ3" s="78" t="s">
        <v>219</v>
      </c>
    </row>
    <row r="4" spans="1:36" x14ac:dyDescent="0.25">
      <c r="A4" s="21">
        <v>1</v>
      </c>
      <c r="B4" s="23" t="s">
        <v>131</v>
      </c>
      <c r="C4" s="23" t="s">
        <v>7</v>
      </c>
      <c r="D4" s="23" t="s">
        <v>37</v>
      </c>
      <c r="E4" s="23" t="s">
        <v>132</v>
      </c>
      <c r="F4" s="13">
        <v>11</v>
      </c>
      <c r="G4" s="70">
        <v>3</v>
      </c>
      <c r="H4" s="35">
        <v>0.5</v>
      </c>
      <c r="I4" s="38">
        <f>200*(F4+1-G4)*H4/F4</f>
        <v>81.818181818181813</v>
      </c>
      <c r="J4" s="19">
        <f t="shared" ref="J4:J26" si="0">ROUNDUP(I4,0)</f>
        <v>82</v>
      </c>
      <c r="K4" s="21">
        <v>16</v>
      </c>
      <c r="L4" s="21">
        <v>5</v>
      </c>
      <c r="M4" s="21">
        <v>0.25</v>
      </c>
      <c r="N4" s="35">
        <f t="shared" ref="N4:N9" si="1">200*(K4+1-L4)*M4/K4</f>
        <v>37.5</v>
      </c>
      <c r="O4" s="19">
        <f t="shared" ref="O4:O26" si="2">ROUNDUP(N4,0)</f>
        <v>38</v>
      </c>
      <c r="P4" s="18">
        <v>19</v>
      </c>
      <c r="Q4" s="18">
        <v>2</v>
      </c>
      <c r="R4" s="79">
        <v>0.25</v>
      </c>
      <c r="S4" s="35">
        <f t="shared" ref="S4:S9" si="3">200*(P4+1-Q4)*R4/P4</f>
        <v>47.368421052631582</v>
      </c>
      <c r="T4" s="19">
        <f t="shared" ref="T4:T26" si="4">ROUNDUP(S4,0)</f>
        <v>48</v>
      </c>
      <c r="U4" s="47">
        <v>14</v>
      </c>
      <c r="V4" s="58">
        <v>4</v>
      </c>
      <c r="W4" s="47">
        <v>0.5</v>
      </c>
      <c r="X4" s="38">
        <f>200*(U4+1-V4)*W4/U4</f>
        <v>78.571428571428569</v>
      </c>
      <c r="Y4" s="19">
        <f t="shared" ref="Y4:Y26" si="5">ROUNDUP(X4,0)</f>
        <v>79</v>
      </c>
      <c r="Z4" s="47">
        <v>22</v>
      </c>
      <c r="AA4" s="58">
        <v>1</v>
      </c>
      <c r="AB4" s="47">
        <v>0.5</v>
      </c>
      <c r="AC4" s="38">
        <f>200*(Z4+1-AA4)*AB4/Z4</f>
        <v>100</v>
      </c>
      <c r="AD4" s="19">
        <f t="shared" ref="AD4:AD26" si="6">ROUNDUP(AC4,0)</f>
        <v>100</v>
      </c>
      <c r="AE4" s="47">
        <v>16</v>
      </c>
      <c r="AF4" s="58">
        <v>1</v>
      </c>
      <c r="AG4" s="47">
        <v>1</v>
      </c>
      <c r="AH4" s="38">
        <f t="shared" ref="AH4:AH14" si="7">200*(AE4+1-AF4)*AG4/AE4</f>
        <v>200</v>
      </c>
      <c r="AI4" s="19">
        <f t="shared" ref="AI4:AI26" si="8">ROUNDUP(AH4,0)</f>
        <v>200</v>
      </c>
      <c r="AJ4" s="79">
        <f>LARGE(CHOOSE({1,2,3,4,5}, O4,T4,Y4,AD4,AI4),1)+LARGE(CHOOSE({1,2,3,4,5},O4,T4,Y4,AD4,AI4),2)+J4</f>
        <v>382</v>
      </c>
    </row>
    <row r="5" spans="1:36" x14ac:dyDescent="0.25">
      <c r="A5" s="21">
        <v>2</v>
      </c>
      <c r="B5" s="25" t="s">
        <v>133</v>
      </c>
      <c r="C5" s="23" t="s">
        <v>7</v>
      </c>
      <c r="D5" s="23" t="s">
        <v>37</v>
      </c>
      <c r="E5" s="23" t="s">
        <v>9</v>
      </c>
      <c r="F5" s="13">
        <v>11</v>
      </c>
      <c r="G5" s="79">
        <v>1</v>
      </c>
      <c r="H5" s="35">
        <v>0.5</v>
      </c>
      <c r="I5" s="38">
        <f>200*(F5+1-G5)*H5/F5</f>
        <v>100</v>
      </c>
      <c r="J5" s="19">
        <f t="shared" si="0"/>
        <v>100</v>
      </c>
      <c r="K5" s="21">
        <v>16</v>
      </c>
      <c r="L5" s="21">
        <v>3</v>
      </c>
      <c r="M5" s="21">
        <v>0.25</v>
      </c>
      <c r="N5" s="35">
        <f t="shared" si="1"/>
        <v>43.75</v>
      </c>
      <c r="O5" s="19">
        <f t="shared" si="2"/>
        <v>44</v>
      </c>
      <c r="P5" s="79">
        <v>19</v>
      </c>
      <c r="Q5" s="79">
        <v>4</v>
      </c>
      <c r="R5" s="79">
        <v>0.25</v>
      </c>
      <c r="S5" s="35">
        <f t="shared" si="3"/>
        <v>42.10526315789474</v>
      </c>
      <c r="T5" s="19">
        <f t="shared" si="4"/>
        <v>43</v>
      </c>
      <c r="U5" s="47">
        <v>14</v>
      </c>
      <c r="V5" s="58">
        <v>2</v>
      </c>
      <c r="W5" s="47">
        <v>0.5</v>
      </c>
      <c r="X5" s="38">
        <f>200*(U5+1-V5)*W5/U5</f>
        <v>92.857142857142861</v>
      </c>
      <c r="Y5" s="19">
        <f t="shared" si="5"/>
        <v>93</v>
      </c>
      <c r="Z5" s="47">
        <v>22</v>
      </c>
      <c r="AA5" s="58">
        <v>2</v>
      </c>
      <c r="AB5" s="47">
        <v>0.5</v>
      </c>
      <c r="AC5" s="38">
        <f>200*(Z5+1-AA5)*AB5/Z5</f>
        <v>95.454545454545453</v>
      </c>
      <c r="AD5" s="19">
        <f t="shared" si="6"/>
        <v>96</v>
      </c>
      <c r="AE5" s="47">
        <v>16</v>
      </c>
      <c r="AF5" s="58">
        <v>5</v>
      </c>
      <c r="AG5" s="47">
        <v>1</v>
      </c>
      <c r="AH5" s="38">
        <f t="shared" si="7"/>
        <v>150</v>
      </c>
      <c r="AI5" s="19">
        <f t="shared" si="8"/>
        <v>150</v>
      </c>
      <c r="AJ5" s="79">
        <f>LARGE(CHOOSE({1,2,3,4,5}, O5,T5,Y5,AD5,AI5),1)+LARGE(CHOOSE({1,2,3,4,5},O5,T5,Y5,AD5,AI5),2)+J5</f>
        <v>346</v>
      </c>
    </row>
    <row r="6" spans="1:36" x14ac:dyDescent="0.25">
      <c r="A6" s="21">
        <v>3</v>
      </c>
      <c r="B6" s="25" t="s">
        <v>68</v>
      </c>
      <c r="C6" s="23" t="s">
        <v>7</v>
      </c>
      <c r="D6" s="23" t="s">
        <v>40</v>
      </c>
      <c r="E6" s="23" t="s">
        <v>49</v>
      </c>
      <c r="F6" s="13">
        <v>11</v>
      </c>
      <c r="G6" s="57" t="s">
        <v>32</v>
      </c>
      <c r="H6" s="35">
        <v>0.5</v>
      </c>
      <c r="I6" s="35">
        <v>0</v>
      </c>
      <c r="J6" s="19">
        <f t="shared" si="0"/>
        <v>0</v>
      </c>
      <c r="K6" s="21">
        <v>16</v>
      </c>
      <c r="L6" s="21">
        <v>4</v>
      </c>
      <c r="M6" s="21">
        <v>0.25</v>
      </c>
      <c r="N6" s="35">
        <f t="shared" si="1"/>
        <v>40.625</v>
      </c>
      <c r="O6" s="19">
        <f t="shared" si="2"/>
        <v>41</v>
      </c>
      <c r="P6" s="79">
        <v>19</v>
      </c>
      <c r="Q6" s="79">
        <v>3</v>
      </c>
      <c r="R6" s="79">
        <v>0.25</v>
      </c>
      <c r="S6" s="35">
        <f t="shared" si="3"/>
        <v>44.736842105263158</v>
      </c>
      <c r="T6" s="19">
        <f t="shared" si="4"/>
        <v>45</v>
      </c>
      <c r="U6" s="47">
        <v>14</v>
      </c>
      <c r="V6" s="58" t="s">
        <v>32</v>
      </c>
      <c r="W6" s="47">
        <v>0.5</v>
      </c>
      <c r="X6" s="35">
        <v>0</v>
      </c>
      <c r="Y6" s="19">
        <f t="shared" si="5"/>
        <v>0</v>
      </c>
      <c r="Z6" s="47">
        <v>22</v>
      </c>
      <c r="AA6" s="58">
        <v>8</v>
      </c>
      <c r="AB6" s="47">
        <v>0.5</v>
      </c>
      <c r="AC6" s="38">
        <f>200*(Z6+1-AA6)*AB6/Z6</f>
        <v>68.181818181818187</v>
      </c>
      <c r="AD6" s="19">
        <f t="shared" si="6"/>
        <v>69</v>
      </c>
      <c r="AE6" s="47">
        <v>16</v>
      </c>
      <c r="AF6" s="58">
        <v>3</v>
      </c>
      <c r="AG6" s="47">
        <v>1</v>
      </c>
      <c r="AH6" s="38">
        <f t="shared" si="7"/>
        <v>175</v>
      </c>
      <c r="AI6" s="19">
        <f t="shared" si="8"/>
        <v>175</v>
      </c>
      <c r="AJ6" s="79">
        <f>LARGE(CHOOSE({1,2,3,4,5}, O6,T6,Y6,AD6,AI6),1)+LARGE(CHOOSE({1,2,3,4,5},O6,T6,Y6,AD6,AI6),2)+J6</f>
        <v>244</v>
      </c>
    </row>
    <row r="7" spans="1:36" x14ac:dyDescent="0.25">
      <c r="A7" s="21">
        <v>4</v>
      </c>
      <c r="B7" s="23" t="s">
        <v>12</v>
      </c>
      <c r="C7" s="23" t="s">
        <v>7</v>
      </c>
      <c r="D7" s="23" t="s">
        <v>37</v>
      </c>
      <c r="E7" s="23" t="s">
        <v>8</v>
      </c>
      <c r="F7" s="13">
        <v>11</v>
      </c>
      <c r="G7" s="57" t="s">
        <v>32</v>
      </c>
      <c r="H7" s="35">
        <v>0.5</v>
      </c>
      <c r="I7" s="35">
        <v>0</v>
      </c>
      <c r="J7" s="19">
        <f t="shared" si="0"/>
        <v>0</v>
      </c>
      <c r="K7" s="21">
        <v>16</v>
      </c>
      <c r="L7" s="21">
        <v>2</v>
      </c>
      <c r="M7" s="21">
        <v>0.25</v>
      </c>
      <c r="N7" s="35">
        <f t="shared" si="1"/>
        <v>46.875</v>
      </c>
      <c r="O7" s="19">
        <f t="shared" si="2"/>
        <v>47</v>
      </c>
      <c r="P7" s="18">
        <v>19</v>
      </c>
      <c r="Q7" s="18">
        <v>8</v>
      </c>
      <c r="R7" s="79">
        <v>0.25</v>
      </c>
      <c r="S7" s="35">
        <f t="shared" si="3"/>
        <v>31.578947368421051</v>
      </c>
      <c r="T7" s="19">
        <f t="shared" si="4"/>
        <v>32</v>
      </c>
      <c r="U7" s="47">
        <v>14</v>
      </c>
      <c r="V7" s="58" t="s">
        <v>32</v>
      </c>
      <c r="W7" s="47">
        <v>0.5</v>
      </c>
      <c r="X7" s="35">
        <v>0</v>
      </c>
      <c r="Y7" s="19">
        <f t="shared" si="5"/>
        <v>0</v>
      </c>
      <c r="Z7" s="47">
        <v>22</v>
      </c>
      <c r="AA7" s="58" t="s">
        <v>32</v>
      </c>
      <c r="AB7" s="47">
        <v>0.5</v>
      </c>
      <c r="AC7" s="35">
        <v>0</v>
      </c>
      <c r="AD7" s="19">
        <f t="shared" si="6"/>
        <v>0</v>
      </c>
      <c r="AE7" s="47">
        <v>16</v>
      </c>
      <c r="AF7" s="58">
        <v>2</v>
      </c>
      <c r="AG7" s="47">
        <v>1</v>
      </c>
      <c r="AH7" s="38">
        <f t="shared" si="7"/>
        <v>187.5</v>
      </c>
      <c r="AI7" s="19">
        <f t="shared" si="8"/>
        <v>188</v>
      </c>
      <c r="AJ7" s="79">
        <f>LARGE(CHOOSE({1,2,3,4,5}, O7,T7,Y7,AD7,AI7),1)+LARGE(CHOOSE({1,2,3,4,5},O7,T7,Y7,AD7,AI7),2)+J7</f>
        <v>235</v>
      </c>
    </row>
    <row r="8" spans="1:36" x14ac:dyDescent="0.25">
      <c r="A8" s="21">
        <v>5</v>
      </c>
      <c r="B8" s="26" t="s">
        <v>134</v>
      </c>
      <c r="C8" s="26" t="s">
        <v>7</v>
      </c>
      <c r="D8" s="26" t="s">
        <v>39</v>
      </c>
      <c r="E8" s="55" t="s">
        <v>84</v>
      </c>
      <c r="F8" s="13">
        <v>11</v>
      </c>
      <c r="G8" s="57">
        <v>6</v>
      </c>
      <c r="H8" s="35">
        <v>0.5</v>
      </c>
      <c r="I8" s="38">
        <f>200*(F8+1-G8)*H8/F8</f>
        <v>54.545454545454547</v>
      </c>
      <c r="J8" s="19">
        <f t="shared" si="0"/>
        <v>55</v>
      </c>
      <c r="K8" s="21">
        <v>16</v>
      </c>
      <c r="L8" s="72">
        <v>14</v>
      </c>
      <c r="M8" s="21">
        <v>0.25</v>
      </c>
      <c r="N8" s="35">
        <f t="shared" si="1"/>
        <v>9.375</v>
      </c>
      <c r="O8" s="19">
        <f t="shared" si="2"/>
        <v>10</v>
      </c>
      <c r="P8" s="15">
        <v>19</v>
      </c>
      <c r="Q8" s="79">
        <v>14</v>
      </c>
      <c r="R8" s="79">
        <v>0.25</v>
      </c>
      <c r="S8" s="35">
        <f t="shared" si="3"/>
        <v>15.789473684210526</v>
      </c>
      <c r="T8" s="19">
        <f t="shared" si="4"/>
        <v>16</v>
      </c>
      <c r="U8" s="47">
        <v>14</v>
      </c>
      <c r="V8" s="58">
        <v>7</v>
      </c>
      <c r="W8" s="47">
        <v>0.5</v>
      </c>
      <c r="X8" s="38">
        <f>200*(U8+1-V8)*W8/U8</f>
        <v>57.142857142857146</v>
      </c>
      <c r="Y8" s="19">
        <f t="shared" si="5"/>
        <v>58</v>
      </c>
      <c r="Z8" s="47">
        <v>22</v>
      </c>
      <c r="AA8" s="58">
        <v>11</v>
      </c>
      <c r="AB8" s="47">
        <v>0.5</v>
      </c>
      <c r="AC8" s="38">
        <f>200*(Z8+1-AA8)*AB8/Z8</f>
        <v>54.545454545454547</v>
      </c>
      <c r="AD8" s="19">
        <f t="shared" si="6"/>
        <v>55</v>
      </c>
      <c r="AE8" s="47">
        <v>16</v>
      </c>
      <c r="AF8" s="58">
        <v>8</v>
      </c>
      <c r="AG8" s="47">
        <v>1</v>
      </c>
      <c r="AH8" s="38">
        <f t="shared" si="7"/>
        <v>112.5</v>
      </c>
      <c r="AI8" s="19">
        <f t="shared" si="8"/>
        <v>113</v>
      </c>
      <c r="AJ8" s="79">
        <f>LARGE(CHOOSE({1,2,3,4,5}, O8,T8,Y8,AD8,AI8),1)+LARGE(CHOOSE({1,2,3,4,5},O8,T8,Y8,AD8,AI8),2)+J8</f>
        <v>226</v>
      </c>
    </row>
    <row r="9" spans="1:36" x14ac:dyDescent="0.25">
      <c r="A9" s="21">
        <v>6</v>
      </c>
      <c r="B9" s="25" t="s">
        <v>67</v>
      </c>
      <c r="C9" s="23" t="s">
        <v>7</v>
      </c>
      <c r="D9" s="23" t="s">
        <v>38</v>
      </c>
      <c r="E9" s="23" t="s">
        <v>11</v>
      </c>
      <c r="F9" s="13">
        <v>11</v>
      </c>
      <c r="G9" s="57">
        <v>5</v>
      </c>
      <c r="H9" s="35">
        <v>0.5</v>
      </c>
      <c r="I9" s="38">
        <f>200*(F9+1-G9)*H9/F9</f>
        <v>63.636363636363633</v>
      </c>
      <c r="J9" s="19">
        <f t="shared" si="0"/>
        <v>64</v>
      </c>
      <c r="K9" s="21">
        <v>16</v>
      </c>
      <c r="L9" s="21">
        <v>12</v>
      </c>
      <c r="M9" s="21">
        <v>0.25</v>
      </c>
      <c r="N9" s="35">
        <f t="shared" si="1"/>
        <v>15.625</v>
      </c>
      <c r="O9" s="19">
        <f t="shared" si="2"/>
        <v>16</v>
      </c>
      <c r="P9" s="15">
        <v>19</v>
      </c>
      <c r="Q9" s="15">
        <v>12</v>
      </c>
      <c r="R9" s="79">
        <v>0.25</v>
      </c>
      <c r="S9" s="35">
        <f t="shared" si="3"/>
        <v>21.05263157894737</v>
      </c>
      <c r="T9" s="19">
        <f t="shared" si="4"/>
        <v>22</v>
      </c>
      <c r="U9" s="47">
        <v>14</v>
      </c>
      <c r="V9" s="58">
        <v>5</v>
      </c>
      <c r="W9" s="47">
        <v>0.5</v>
      </c>
      <c r="X9" s="38">
        <f>200*(U9+1-V9)*W9/U9</f>
        <v>71.428571428571431</v>
      </c>
      <c r="Y9" s="19">
        <f t="shared" si="5"/>
        <v>72</v>
      </c>
      <c r="Z9" s="47">
        <v>22</v>
      </c>
      <c r="AA9" s="58">
        <v>12</v>
      </c>
      <c r="AB9" s="47">
        <v>0.5</v>
      </c>
      <c r="AC9" s="38">
        <f>200*(Z9+1-AA9)*AB9/Z9</f>
        <v>50</v>
      </c>
      <c r="AD9" s="19">
        <f t="shared" si="6"/>
        <v>50</v>
      </c>
      <c r="AE9" s="47">
        <v>16</v>
      </c>
      <c r="AF9" s="58">
        <v>11</v>
      </c>
      <c r="AG9" s="47">
        <v>1</v>
      </c>
      <c r="AH9" s="38">
        <f t="shared" si="7"/>
        <v>75</v>
      </c>
      <c r="AI9" s="19">
        <f t="shared" si="8"/>
        <v>75</v>
      </c>
      <c r="AJ9" s="79">
        <f>LARGE(CHOOSE({1,2,3,4,5}, O9,T9,Y9,AD9,AI9),1)+LARGE(CHOOSE({1,2,3,4,5},O9,T9,Y9,AD9,AI9),2)+J9</f>
        <v>211</v>
      </c>
    </row>
    <row r="10" spans="1:36" x14ac:dyDescent="0.25">
      <c r="A10" s="21">
        <v>7</v>
      </c>
      <c r="B10" s="23" t="s">
        <v>171</v>
      </c>
      <c r="C10" s="23" t="s">
        <v>7</v>
      </c>
      <c r="D10" s="23" t="s">
        <v>40</v>
      </c>
      <c r="E10" s="23" t="s">
        <v>170</v>
      </c>
      <c r="F10" s="13">
        <v>11</v>
      </c>
      <c r="G10" s="57" t="s">
        <v>32</v>
      </c>
      <c r="H10" s="35">
        <v>0.5</v>
      </c>
      <c r="I10" s="35">
        <v>0</v>
      </c>
      <c r="J10" s="19">
        <f t="shared" si="0"/>
        <v>0</v>
      </c>
      <c r="K10" s="21">
        <v>16</v>
      </c>
      <c r="L10" s="30" t="s">
        <v>32</v>
      </c>
      <c r="M10" s="21">
        <v>0.25</v>
      </c>
      <c r="N10" s="35">
        <v>0</v>
      </c>
      <c r="O10" s="19">
        <f t="shared" si="2"/>
        <v>0</v>
      </c>
      <c r="P10" s="79">
        <v>19</v>
      </c>
      <c r="Q10" s="24" t="s">
        <v>32</v>
      </c>
      <c r="R10" s="79">
        <v>0.25</v>
      </c>
      <c r="S10" s="35">
        <v>0</v>
      </c>
      <c r="T10" s="19">
        <f t="shared" si="4"/>
        <v>0</v>
      </c>
      <c r="U10" s="47">
        <v>14</v>
      </c>
      <c r="V10" s="58" t="s">
        <v>32</v>
      </c>
      <c r="W10" s="47">
        <v>0.5</v>
      </c>
      <c r="X10" s="35">
        <v>0</v>
      </c>
      <c r="Y10" s="19">
        <f t="shared" si="5"/>
        <v>0</v>
      </c>
      <c r="Z10" s="47">
        <v>22</v>
      </c>
      <c r="AA10" s="47">
        <v>6</v>
      </c>
      <c r="AB10" s="47">
        <v>0.5</v>
      </c>
      <c r="AC10" s="38">
        <f>200*(Z10+1-AA10)*AB10/Z10</f>
        <v>77.272727272727266</v>
      </c>
      <c r="AD10" s="19">
        <f t="shared" si="6"/>
        <v>78</v>
      </c>
      <c r="AE10" s="47">
        <v>16</v>
      </c>
      <c r="AF10" s="47">
        <v>7</v>
      </c>
      <c r="AG10" s="47">
        <v>1</v>
      </c>
      <c r="AH10" s="38">
        <f t="shared" si="7"/>
        <v>125</v>
      </c>
      <c r="AI10" s="19">
        <f t="shared" si="8"/>
        <v>125</v>
      </c>
      <c r="AJ10" s="79">
        <f>LARGE(CHOOSE({1,2,3,4,5}, O10,T10,Y10,AD10,AI10),1)+LARGE(CHOOSE({1,2,3,4,5},O10,T10,Y10,AD10,AI10),2)+J10</f>
        <v>203</v>
      </c>
    </row>
    <row r="11" spans="1:36" x14ac:dyDescent="0.25">
      <c r="A11" s="21">
        <v>8</v>
      </c>
      <c r="B11" s="23" t="s">
        <v>293</v>
      </c>
      <c r="C11" s="23" t="s">
        <v>7</v>
      </c>
      <c r="D11" s="23" t="s">
        <v>39</v>
      </c>
      <c r="E11" s="23" t="s">
        <v>294</v>
      </c>
      <c r="F11" s="13">
        <v>11</v>
      </c>
      <c r="G11" s="57" t="s">
        <v>32</v>
      </c>
      <c r="H11" s="35">
        <v>0.5</v>
      </c>
      <c r="I11" s="35">
        <v>0</v>
      </c>
      <c r="J11" s="19">
        <f t="shared" si="0"/>
        <v>0</v>
      </c>
      <c r="K11" s="21">
        <v>16</v>
      </c>
      <c r="L11" s="30" t="s">
        <v>32</v>
      </c>
      <c r="M11" s="21">
        <v>0.25</v>
      </c>
      <c r="N11" s="35">
        <v>0</v>
      </c>
      <c r="O11" s="19">
        <f t="shared" si="2"/>
        <v>0</v>
      </c>
      <c r="P11" s="15">
        <v>19</v>
      </c>
      <c r="Q11" s="24" t="s">
        <v>32</v>
      </c>
      <c r="R11" s="79">
        <v>0.25</v>
      </c>
      <c r="S11" s="35">
        <v>0</v>
      </c>
      <c r="T11" s="19">
        <f t="shared" si="4"/>
        <v>0</v>
      </c>
      <c r="U11" s="47">
        <v>14</v>
      </c>
      <c r="V11" s="58" t="s">
        <v>32</v>
      </c>
      <c r="W11" s="47">
        <v>0.5</v>
      </c>
      <c r="X11" s="35">
        <v>0</v>
      </c>
      <c r="Y11" s="19">
        <f t="shared" si="5"/>
        <v>0</v>
      </c>
      <c r="Z11" s="47">
        <v>22</v>
      </c>
      <c r="AA11" s="58" t="s">
        <v>32</v>
      </c>
      <c r="AB11" s="47">
        <v>0.5</v>
      </c>
      <c r="AC11" s="35">
        <v>0</v>
      </c>
      <c r="AD11" s="19">
        <f t="shared" si="6"/>
        <v>0</v>
      </c>
      <c r="AE11" s="47">
        <v>16</v>
      </c>
      <c r="AF11" s="47">
        <v>4</v>
      </c>
      <c r="AG11" s="47">
        <v>1</v>
      </c>
      <c r="AH11" s="38">
        <f t="shared" si="7"/>
        <v>162.5</v>
      </c>
      <c r="AI11" s="19">
        <f t="shared" si="8"/>
        <v>163</v>
      </c>
      <c r="AJ11" s="79">
        <f>LARGE(CHOOSE({1,2,3,4,5}, O11,T11,Y11,AD11,AI11),1)+LARGE(CHOOSE({1,2,3,4,5},O11,T11,Y11,AD11,AI11),2)+J11</f>
        <v>163</v>
      </c>
    </row>
    <row r="12" spans="1:36" x14ac:dyDescent="0.25">
      <c r="A12" s="21">
        <v>9</v>
      </c>
      <c r="B12" s="26" t="s">
        <v>70</v>
      </c>
      <c r="C12" s="26" t="s">
        <v>7</v>
      </c>
      <c r="D12" s="26" t="s">
        <v>40</v>
      </c>
      <c r="E12" s="27" t="s">
        <v>11</v>
      </c>
      <c r="F12" s="13">
        <v>11</v>
      </c>
      <c r="G12" s="57" t="s">
        <v>32</v>
      </c>
      <c r="H12" s="35">
        <v>0.5</v>
      </c>
      <c r="I12" s="35">
        <v>0</v>
      </c>
      <c r="J12" s="19">
        <f t="shared" si="0"/>
        <v>0</v>
      </c>
      <c r="K12" s="21">
        <v>16</v>
      </c>
      <c r="L12" s="18">
        <v>11</v>
      </c>
      <c r="M12" s="21">
        <v>0.25</v>
      </c>
      <c r="N12" s="35">
        <f>200*(K12+1-L12)*M12/K12</f>
        <v>18.75</v>
      </c>
      <c r="O12" s="19">
        <f t="shared" si="2"/>
        <v>19</v>
      </c>
      <c r="P12" s="79">
        <v>19</v>
      </c>
      <c r="Q12" s="79">
        <v>6</v>
      </c>
      <c r="R12" s="79">
        <v>0.25</v>
      </c>
      <c r="S12" s="35">
        <f>200*(P12+1-Q12)*R12/P12</f>
        <v>36.842105263157897</v>
      </c>
      <c r="T12" s="19">
        <f t="shared" si="4"/>
        <v>37</v>
      </c>
      <c r="U12" s="47">
        <v>14</v>
      </c>
      <c r="V12" s="58" t="s">
        <v>32</v>
      </c>
      <c r="W12" s="47">
        <v>0.5</v>
      </c>
      <c r="X12" s="35">
        <v>0</v>
      </c>
      <c r="Y12" s="19">
        <f t="shared" si="5"/>
        <v>0</v>
      </c>
      <c r="Z12" s="47">
        <v>22</v>
      </c>
      <c r="AA12" s="58">
        <v>13</v>
      </c>
      <c r="AB12" s="47">
        <v>0.5</v>
      </c>
      <c r="AC12" s="38">
        <f>200*(Z12+1-AA12)*AB12/Z12</f>
        <v>45.454545454545453</v>
      </c>
      <c r="AD12" s="19">
        <f t="shared" si="6"/>
        <v>46</v>
      </c>
      <c r="AE12" s="47">
        <v>16</v>
      </c>
      <c r="AF12" s="58">
        <v>9</v>
      </c>
      <c r="AG12" s="47">
        <v>1</v>
      </c>
      <c r="AH12" s="38">
        <f t="shared" si="7"/>
        <v>100</v>
      </c>
      <c r="AI12" s="19">
        <f t="shared" si="8"/>
        <v>100</v>
      </c>
      <c r="AJ12" s="79">
        <f>LARGE(CHOOSE({1,2,3,4,5}, O12,T12,Y12,AD12,AI12),1)+LARGE(CHOOSE({1,2,3,4,5},O12,T12,Y12,AD12,AI12),2)+J12</f>
        <v>146</v>
      </c>
    </row>
    <row r="13" spans="1:36" x14ac:dyDescent="0.25">
      <c r="A13" s="21">
        <v>10</v>
      </c>
      <c r="B13" s="23" t="s">
        <v>290</v>
      </c>
      <c r="C13" s="23" t="s">
        <v>7</v>
      </c>
      <c r="D13" s="23" t="s">
        <v>39</v>
      </c>
      <c r="E13" s="23" t="s">
        <v>295</v>
      </c>
      <c r="F13" s="13">
        <v>11</v>
      </c>
      <c r="G13" s="57" t="s">
        <v>32</v>
      </c>
      <c r="H13" s="35">
        <v>0.5</v>
      </c>
      <c r="I13" s="35">
        <v>0</v>
      </c>
      <c r="J13" s="19">
        <f t="shared" si="0"/>
        <v>0</v>
      </c>
      <c r="K13" s="21">
        <v>16</v>
      </c>
      <c r="L13" s="30" t="s">
        <v>32</v>
      </c>
      <c r="M13" s="21">
        <v>0.25</v>
      </c>
      <c r="N13" s="35">
        <v>0</v>
      </c>
      <c r="O13" s="19">
        <f t="shared" si="2"/>
        <v>0</v>
      </c>
      <c r="P13" s="79">
        <v>19</v>
      </c>
      <c r="Q13" s="24" t="s">
        <v>32</v>
      </c>
      <c r="R13" s="79">
        <v>0.25</v>
      </c>
      <c r="S13" s="35">
        <v>0</v>
      </c>
      <c r="T13" s="19">
        <f t="shared" si="4"/>
        <v>0</v>
      </c>
      <c r="U13" s="47">
        <v>14</v>
      </c>
      <c r="V13" s="58" t="s">
        <v>32</v>
      </c>
      <c r="W13" s="47">
        <v>0.5</v>
      </c>
      <c r="X13" s="35">
        <v>0</v>
      </c>
      <c r="Y13" s="19">
        <f t="shared" si="5"/>
        <v>0</v>
      </c>
      <c r="Z13" s="47">
        <v>22</v>
      </c>
      <c r="AA13" s="58" t="s">
        <v>32</v>
      </c>
      <c r="AB13" s="47">
        <v>0.5</v>
      </c>
      <c r="AC13" s="35">
        <v>0</v>
      </c>
      <c r="AD13" s="19">
        <f t="shared" si="6"/>
        <v>0</v>
      </c>
      <c r="AE13" s="47">
        <v>16</v>
      </c>
      <c r="AF13" s="47">
        <v>6</v>
      </c>
      <c r="AG13" s="47">
        <v>1</v>
      </c>
      <c r="AH13" s="38">
        <f t="shared" si="7"/>
        <v>137.5</v>
      </c>
      <c r="AI13" s="19">
        <f t="shared" si="8"/>
        <v>138</v>
      </c>
      <c r="AJ13" s="79">
        <f>LARGE(CHOOSE({1,2,3,4,5}, O13,T13,Y13,AD13,AI13),1)+LARGE(CHOOSE({1,2,3,4,5},O13,T13,Y13,AD13,AI13),2)+J13</f>
        <v>138</v>
      </c>
    </row>
    <row r="14" spans="1:36" x14ac:dyDescent="0.25">
      <c r="A14" s="21">
        <v>11</v>
      </c>
      <c r="B14" s="23" t="s">
        <v>144</v>
      </c>
      <c r="C14" s="23" t="s">
        <v>7</v>
      </c>
      <c r="D14" s="23" t="s">
        <v>38</v>
      </c>
      <c r="E14" s="23" t="s">
        <v>23</v>
      </c>
      <c r="F14" s="13">
        <v>11</v>
      </c>
      <c r="G14" s="57">
        <v>7</v>
      </c>
      <c r="H14" s="35">
        <v>0.5</v>
      </c>
      <c r="I14" s="38">
        <f>200*(F14+1-G14)*H14/F14</f>
        <v>45.454545454545453</v>
      </c>
      <c r="J14" s="19">
        <f t="shared" si="0"/>
        <v>46</v>
      </c>
      <c r="K14" s="21">
        <v>16</v>
      </c>
      <c r="L14" s="30" t="s">
        <v>32</v>
      </c>
      <c r="M14" s="21">
        <v>0.25</v>
      </c>
      <c r="N14" s="35">
        <v>0</v>
      </c>
      <c r="O14" s="19">
        <f t="shared" si="2"/>
        <v>0</v>
      </c>
      <c r="P14" s="79">
        <v>19</v>
      </c>
      <c r="Q14" s="24" t="s">
        <v>32</v>
      </c>
      <c r="R14" s="79">
        <v>0.25</v>
      </c>
      <c r="S14" s="35">
        <v>0</v>
      </c>
      <c r="T14" s="19">
        <f t="shared" si="4"/>
        <v>0</v>
      </c>
      <c r="U14" s="47">
        <v>14</v>
      </c>
      <c r="V14" s="58">
        <v>10</v>
      </c>
      <c r="W14" s="47">
        <v>0.5</v>
      </c>
      <c r="X14" s="38">
        <f>200*(U14+1-V14)*W14/U14</f>
        <v>35.714285714285715</v>
      </c>
      <c r="Y14" s="19">
        <f t="shared" si="5"/>
        <v>36</v>
      </c>
      <c r="Z14" s="47">
        <v>22</v>
      </c>
      <c r="AA14" s="58">
        <v>15</v>
      </c>
      <c r="AB14" s="47">
        <v>0.5</v>
      </c>
      <c r="AC14" s="38">
        <f>200*(Z14+1-AA14)*AB14/Z14</f>
        <v>36.363636363636367</v>
      </c>
      <c r="AD14" s="19">
        <f t="shared" si="6"/>
        <v>37</v>
      </c>
      <c r="AE14" s="47">
        <v>16</v>
      </c>
      <c r="AF14" s="58">
        <v>14</v>
      </c>
      <c r="AG14" s="47">
        <v>1</v>
      </c>
      <c r="AH14" s="38">
        <f t="shared" si="7"/>
        <v>37.5</v>
      </c>
      <c r="AI14" s="19">
        <f t="shared" si="8"/>
        <v>38</v>
      </c>
      <c r="AJ14" s="79">
        <f>LARGE(CHOOSE({1,2,3,4,5}, O14,T14,Y14,AD14,AI14),1)+LARGE(CHOOSE({1,2,3,4,5},O14,T14,Y14,AD14,AI14),2)+J14</f>
        <v>121</v>
      </c>
    </row>
    <row r="15" spans="1:36" x14ac:dyDescent="0.25">
      <c r="A15" s="21">
        <v>12</v>
      </c>
      <c r="B15" s="23" t="s">
        <v>143</v>
      </c>
      <c r="C15" s="23" t="s">
        <v>7</v>
      </c>
      <c r="D15" s="23" t="s">
        <v>38</v>
      </c>
      <c r="E15" s="23" t="s">
        <v>142</v>
      </c>
      <c r="F15" s="13">
        <v>11</v>
      </c>
      <c r="G15" s="13">
        <v>9</v>
      </c>
      <c r="H15" s="35">
        <v>0.5</v>
      </c>
      <c r="I15" s="38">
        <f>200*(F15+1-G15)*H15/F15</f>
        <v>27.272727272727273</v>
      </c>
      <c r="J15" s="19">
        <f t="shared" si="0"/>
        <v>28</v>
      </c>
      <c r="K15" s="21">
        <v>16</v>
      </c>
      <c r="L15" s="30" t="s">
        <v>32</v>
      </c>
      <c r="M15" s="21">
        <v>0.25</v>
      </c>
      <c r="N15" s="35">
        <v>0</v>
      </c>
      <c r="O15" s="19">
        <f t="shared" si="2"/>
        <v>0</v>
      </c>
      <c r="P15" s="15">
        <v>19</v>
      </c>
      <c r="Q15" s="24" t="s">
        <v>32</v>
      </c>
      <c r="R15" s="79">
        <v>0.25</v>
      </c>
      <c r="S15" s="35">
        <v>0</v>
      </c>
      <c r="T15" s="19">
        <f t="shared" si="4"/>
        <v>0</v>
      </c>
      <c r="U15" s="47">
        <v>14</v>
      </c>
      <c r="V15" s="58">
        <v>9</v>
      </c>
      <c r="W15" s="47">
        <v>0.5</v>
      </c>
      <c r="X15" s="38">
        <f>200*(U15+1-V15)*W15/U15</f>
        <v>42.857142857142854</v>
      </c>
      <c r="Y15" s="19">
        <f t="shared" si="5"/>
        <v>43</v>
      </c>
      <c r="Z15" s="47">
        <v>22</v>
      </c>
      <c r="AA15" s="58">
        <v>16</v>
      </c>
      <c r="AB15" s="47">
        <v>0.5</v>
      </c>
      <c r="AC15" s="38">
        <f>200*(Z15+1-AA15)*AB15/Z15</f>
        <v>31.818181818181817</v>
      </c>
      <c r="AD15" s="19">
        <f t="shared" si="6"/>
        <v>32</v>
      </c>
      <c r="AE15" s="47">
        <v>16</v>
      </c>
      <c r="AF15" s="58" t="s">
        <v>32</v>
      </c>
      <c r="AG15" s="47">
        <v>1</v>
      </c>
      <c r="AH15" s="35">
        <v>0</v>
      </c>
      <c r="AI15" s="19">
        <f t="shared" si="8"/>
        <v>0</v>
      </c>
      <c r="AJ15" s="79">
        <f>LARGE(CHOOSE({1,2,3,4,5}, O15,T15,Y15,AD15,AI15),1)+LARGE(CHOOSE({1,2,3,4,5},O15,T15,Y15,AD15,AI15),2)+J15</f>
        <v>103</v>
      </c>
    </row>
    <row r="16" spans="1:36" x14ac:dyDescent="0.25">
      <c r="A16" s="21">
        <v>13</v>
      </c>
      <c r="B16" s="23" t="s">
        <v>128</v>
      </c>
      <c r="C16" s="23" t="s">
        <v>7</v>
      </c>
      <c r="D16" s="23" t="s">
        <v>115</v>
      </c>
      <c r="E16" s="56" t="s">
        <v>19</v>
      </c>
      <c r="F16" s="13">
        <v>11</v>
      </c>
      <c r="G16" s="57" t="s">
        <v>32</v>
      </c>
      <c r="H16" s="35">
        <v>0.5</v>
      </c>
      <c r="I16" s="35">
        <v>0</v>
      </c>
      <c r="J16" s="19">
        <f t="shared" si="0"/>
        <v>0</v>
      </c>
      <c r="K16" s="21">
        <v>16</v>
      </c>
      <c r="L16" s="17">
        <v>15</v>
      </c>
      <c r="M16" s="21">
        <v>0.25</v>
      </c>
      <c r="N16" s="35">
        <f>200*(K16+1-L16)*M16/K16</f>
        <v>6.25</v>
      </c>
      <c r="O16" s="19">
        <f t="shared" si="2"/>
        <v>7</v>
      </c>
      <c r="P16" s="79">
        <v>19</v>
      </c>
      <c r="Q16" s="79">
        <v>15</v>
      </c>
      <c r="R16" s="79">
        <v>0.25</v>
      </c>
      <c r="S16" s="35">
        <f>200*(P16+1-Q16)*R16/P16</f>
        <v>13.157894736842104</v>
      </c>
      <c r="T16" s="19">
        <f t="shared" si="4"/>
        <v>14</v>
      </c>
      <c r="U16" s="47">
        <v>14</v>
      </c>
      <c r="V16" s="58">
        <v>8</v>
      </c>
      <c r="W16" s="47">
        <v>0.5</v>
      </c>
      <c r="X16" s="38">
        <f>200*(U16+1-V16)*W16/U16</f>
        <v>50</v>
      </c>
      <c r="Y16" s="19">
        <f t="shared" si="5"/>
        <v>50</v>
      </c>
      <c r="Z16" s="47">
        <v>22</v>
      </c>
      <c r="AA16" s="58">
        <v>14</v>
      </c>
      <c r="AB16" s="47">
        <v>0.5</v>
      </c>
      <c r="AC16" s="38">
        <f>200*(Z16+1-AA16)*AB16/Z16</f>
        <v>40.909090909090907</v>
      </c>
      <c r="AD16" s="19">
        <f t="shared" si="6"/>
        <v>41</v>
      </c>
      <c r="AE16" s="47">
        <v>16</v>
      </c>
      <c r="AF16" s="58" t="s">
        <v>32</v>
      </c>
      <c r="AG16" s="47">
        <v>1</v>
      </c>
      <c r="AH16" s="35">
        <v>0</v>
      </c>
      <c r="AI16" s="19">
        <f t="shared" si="8"/>
        <v>0</v>
      </c>
      <c r="AJ16" s="79">
        <f>LARGE(CHOOSE({1,2,3,4,5}, O16,T16,Y16,AD16,AI16),1)+LARGE(CHOOSE({1,2,3,4,5},O16,T16,Y16,AD16,AI16),2)+J16</f>
        <v>91</v>
      </c>
    </row>
    <row r="17" spans="1:36" x14ac:dyDescent="0.25">
      <c r="A17" s="21">
        <v>14</v>
      </c>
      <c r="B17" s="23" t="s">
        <v>291</v>
      </c>
      <c r="C17" s="23" t="s">
        <v>7</v>
      </c>
      <c r="D17" s="23" t="s">
        <v>37</v>
      </c>
      <c r="E17" s="23" t="s">
        <v>298</v>
      </c>
      <c r="F17" s="13">
        <v>11</v>
      </c>
      <c r="G17" s="13" t="s">
        <v>32</v>
      </c>
      <c r="H17" s="35">
        <v>0.5</v>
      </c>
      <c r="I17" s="35">
        <v>0</v>
      </c>
      <c r="J17" s="19">
        <f t="shared" si="0"/>
        <v>0</v>
      </c>
      <c r="K17" s="21">
        <v>16</v>
      </c>
      <c r="L17" s="30" t="s">
        <v>32</v>
      </c>
      <c r="M17" s="21">
        <v>0.25</v>
      </c>
      <c r="N17" s="35">
        <v>0</v>
      </c>
      <c r="O17" s="19">
        <f t="shared" si="2"/>
        <v>0</v>
      </c>
      <c r="P17" s="79">
        <v>19</v>
      </c>
      <c r="Q17" s="24" t="s">
        <v>32</v>
      </c>
      <c r="R17" s="79">
        <v>0.25</v>
      </c>
      <c r="S17" s="35">
        <v>0</v>
      </c>
      <c r="T17" s="19">
        <f t="shared" si="4"/>
        <v>0</v>
      </c>
      <c r="U17" s="47">
        <v>14</v>
      </c>
      <c r="V17" s="58" t="s">
        <v>32</v>
      </c>
      <c r="W17" s="47">
        <v>0.5</v>
      </c>
      <c r="X17" s="35">
        <v>0</v>
      </c>
      <c r="Y17" s="19">
        <f t="shared" si="5"/>
        <v>0</v>
      </c>
      <c r="Z17" s="47">
        <v>22</v>
      </c>
      <c r="AA17" s="58" t="s">
        <v>32</v>
      </c>
      <c r="AB17" s="47">
        <v>0.5</v>
      </c>
      <c r="AC17" s="35">
        <v>0</v>
      </c>
      <c r="AD17" s="19">
        <f t="shared" si="6"/>
        <v>0</v>
      </c>
      <c r="AE17" s="47">
        <v>16</v>
      </c>
      <c r="AF17" s="47">
        <v>10</v>
      </c>
      <c r="AG17" s="47">
        <v>1</v>
      </c>
      <c r="AH17" s="38">
        <f>200*(AE17+1-AF17)*AG17/AE17</f>
        <v>87.5</v>
      </c>
      <c r="AI17" s="19">
        <f t="shared" si="8"/>
        <v>88</v>
      </c>
      <c r="AJ17" s="79">
        <f>LARGE(CHOOSE({1,2,3,4,5}, O17,T17,Y17,AD17,AI17),1)+LARGE(CHOOSE({1,2,3,4,5},O17,T17,Y17,AD17,AI17),2)+J17</f>
        <v>88</v>
      </c>
    </row>
    <row r="18" spans="1:36" x14ac:dyDescent="0.25">
      <c r="A18" s="21">
        <v>15</v>
      </c>
      <c r="B18" s="23" t="s">
        <v>145</v>
      </c>
      <c r="C18" s="23" t="s">
        <v>7</v>
      </c>
      <c r="D18" s="23" t="s">
        <v>38</v>
      </c>
      <c r="E18" s="23" t="s">
        <v>146</v>
      </c>
      <c r="F18" s="13">
        <v>11</v>
      </c>
      <c r="G18" s="57">
        <v>8</v>
      </c>
      <c r="H18" s="35">
        <v>0.5</v>
      </c>
      <c r="I18" s="38">
        <f>200*(F18+1-G18)*H18/F18</f>
        <v>36.363636363636367</v>
      </c>
      <c r="J18" s="19">
        <f t="shared" si="0"/>
        <v>37</v>
      </c>
      <c r="K18" s="21">
        <v>16</v>
      </c>
      <c r="L18" s="30" t="s">
        <v>32</v>
      </c>
      <c r="M18" s="21">
        <v>0.25</v>
      </c>
      <c r="N18" s="35">
        <v>0</v>
      </c>
      <c r="O18" s="19">
        <f t="shared" si="2"/>
        <v>0</v>
      </c>
      <c r="P18" s="79">
        <v>19</v>
      </c>
      <c r="Q18" s="24" t="s">
        <v>32</v>
      </c>
      <c r="R18" s="79">
        <v>0.25</v>
      </c>
      <c r="S18" s="35">
        <v>0</v>
      </c>
      <c r="T18" s="19">
        <f t="shared" si="4"/>
        <v>0</v>
      </c>
      <c r="U18" s="47">
        <v>14</v>
      </c>
      <c r="V18" s="58">
        <v>12</v>
      </c>
      <c r="W18" s="47">
        <v>0.5</v>
      </c>
      <c r="X18" s="38">
        <f>200*(U18+1-V18)*W18/U18</f>
        <v>21.428571428571427</v>
      </c>
      <c r="Y18" s="19">
        <f t="shared" si="5"/>
        <v>22</v>
      </c>
      <c r="Z18" s="47">
        <v>22</v>
      </c>
      <c r="AA18" s="58">
        <v>17</v>
      </c>
      <c r="AB18" s="47">
        <v>0.5</v>
      </c>
      <c r="AC18" s="38">
        <f>200*(Z18+1-AA18)*AB18/Z18</f>
        <v>27.272727272727273</v>
      </c>
      <c r="AD18" s="19">
        <f t="shared" si="6"/>
        <v>28</v>
      </c>
      <c r="AE18" s="47">
        <v>16</v>
      </c>
      <c r="AF18" s="58" t="s">
        <v>32</v>
      </c>
      <c r="AG18" s="47">
        <v>1</v>
      </c>
      <c r="AH18" s="35">
        <v>0</v>
      </c>
      <c r="AI18" s="19">
        <f t="shared" si="8"/>
        <v>0</v>
      </c>
      <c r="AJ18" s="79">
        <f>LARGE(CHOOSE({1,2,3,4,5}, O18,T18,Y18,AD18,AI18),1)+LARGE(CHOOSE({1,2,3,4,5},O18,T18,Y18,AD18,AI18),2)+J18</f>
        <v>87</v>
      </c>
    </row>
    <row r="19" spans="1:36" x14ac:dyDescent="0.25">
      <c r="A19" s="21">
        <v>16</v>
      </c>
      <c r="B19" s="23" t="s">
        <v>135</v>
      </c>
      <c r="C19" s="23" t="s">
        <v>7</v>
      </c>
      <c r="D19" s="23" t="s">
        <v>39</v>
      </c>
      <c r="E19" s="23" t="s">
        <v>116</v>
      </c>
      <c r="F19" s="13">
        <v>11</v>
      </c>
      <c r="G19" s="57" t="s">
        <v>32</v>
      </c>
      <c r="H19" s="35">
        <v>0.5</v>
      </c>
      <c r="I19" s="35">
        <v>0</v>
      </c>
      <c r="J19" s="19">
        <f t="shared" si="0"/>
        <v>0</v>
      </c>
      <c r="K19" s="21">
        <v>16</v>
      </c>
      <c r="L19" s="21">
        <v>16</v>
      </c>
      <c r="M19" s="21">
        <v>0.25</v>
      </c>
      <c r="N19" s="35">
        <f>200*(K19+1-L19)*M19/K19</f>
        <v>3.125</v>
      </c>
      <c r="O19" s="19">
        <f t="shared" si="2"/>
        <v>4</v>
      </c>
      <c r="P19" s="18">
        <v>19</v>
      </c>
      <c r="Q19" s="18">
        <v>18</v>
      </c>
      <c r="R19" s="79">
        <v>0.25</v>
      </c>
      <c r="S19" s="71">
        <f>200*(P19+1-Q19)*R19/P19</f>
        <v>5.2631578947368425</v>
      </c>
      <c r="T19" s="19">
        <f t="shared" si="4"/>
        <v>6</v>
      </c>
      <c r="U19" s="47">
        <v>14</v>
      </c>
      <c r="V19" s="58">
        <v>11</v>
      </c>
      <c r="W19" s="47">
        <v>0.5</v>
      </c>
      <c r="X19" s="38">
        <f>200*(U19+1-V19)*W19/U19</f>
        <v>28.571428571428573</v>
      </c>
      <c r="Y19" s="19">
        <f t="shared" si="5"/>
        <v>29</v>
      </c>
      <c r="Z19" s="47">
        <v>22</v>
      </c>
      <c r="AA19" s="58">
        <v>18</v>
      </c>
      <c r="AB19" s="47">
        <v>0.5</v>
      </c>
      <c r="AC19" s="38">
        <f>200*(Z19+1-AA19)*AB19/Z19</f>
        <v>22.727272727272727</v>
      </c>
      <c r="AD19" s="19">
        <f t="shared" si="6"/>
        <v>23</v>
      </c>
      <c r="AE19" s="47">
        <v>16</v>
      </c>
      <c r="AF19" s="58">
        <v>13</v>
      </c>
      <c r="AG19" s="47">
        <v>1</v>
      </c>
      <c r="AH19" s="38">
        <f>200*(AE19+1-AF19)*AG19/AE19</f>
        <v>50</v>
      </c>
      <c r="AI19" s="19">
        <f t="shared" si="8"/>
        <v>50</v>
      </c>
      <c r="AJ19" s="79">
        <f>LARGE(CHOOSE({1,2,3,4,5}, O19,T19,Y19,AD19,AI19),1)+LARGE(CHOOSE({1,2,3,4,5},O19,T19,Y19,AD19,AI19),2)+J19</f>
        <v>79</v>
      </c>
    </row>
    <row r="20" spans="1:36" x14ac:dyDescent="0.25">
      <c r="A20" s="21">
        <v>17</v>
      </c>
      <c r="B20" s="25" t="s">
        <v>13</v>
      </c>
      <c r="C20" s="23" t="s">
        <v>7</v>
      </c>
      <c r="D20" s="23" t="s">
        <v>40</v>
      </c>
      <c r="E20" s="23" t="s">
        <v>24</v>
      </c>
      <c r="F20" s="13">
        <v>11</v>
      </c>
      <c r="G20" s="57" t="s">
        <v>32</v>
      </c>
      <c r="H20" s="35">
        <v>0.5</v>
      </c>
      <c r="I20" s="35">
        <v>0</v>
      </c>
      <c r="J20" s="19">
        <f t="shared" si="0"/>
        <v>0</v>
      </c>
      <c r="K20" s="21">
        <v>16</v>
      </c>
      <c r="L20" s="21">
        <v>6</v>
      </c>
      <c r="M20" s="21">
        <v>0.25</v>
      </c>
      <c r="N20" s="35">
        <f>200*(K20+1-L20)*M20/K20</f>
        <v>34.375</v>
      </c>
      <c r="O20" s="19">
        <f t="shared" si="2"/>
        <v>35</v>
      </c>
      <c r="P20" s="15">
        <v>19</v>
      </c>
      <c r="Q20" s="70">
        <v>9</v>
      </c>
      <c r="R20" s="79">
        <v>0.25</v>
      </c>
      <c r="S20" s="13">
        <f>200*(P20+1-Q20)*R20/P20</f>
        <v>28.94736842105263</v>
      </c>
      <c r="T20" s="19">
        <f t="shared" si="4"/>
        <v>29</v>
      </c>
      <c r="U20" s="47">
        <v>14</v>
      </c>
      <c r="V20" s="58" t="s">
        <v>32</v>
      </c>
      <c r="W20" s="47">
        <v>0.5</v>
      </c>
      <c r="X20" s="35">
        <v>0</v>
      </c>
      <c r="Y20" s="19">
        <f t="shared" si="5"/>
        <v>0</v>
      </c>
      <c r="Z20" s="47">
        <v>22</v>
      </c>
      <c r="AA20" s="58" t="s">
        <v>32</v>
      </c>
      <c r="AB20" s="47">
        <v>0.5</v>
      </c>
      <c r="AC20" s="35">
        <v>0</v>
      </c>
      <c r="AD20" s="19">
        <f t="shared" si="6"/>
        <v>0</v>
      </c>
      <c r="AE20" s="47">
        <v>16</v>
      </c>
      <c r="AF20" s="58" t="s">
        <v>32</v>
      </c>
      <c r="AG20" s="47">
        <v>1</v>
      </c>
      <c r="AH20" s="35">
        <v>0</v>
      </c>
      <c r="AI20" s="19">
        <f t="shared" si="8"/>
        <v>0</v>
      </c>
      <c r="AJ20" s="79">
        <f>LARGE(CHOOSE({1,2,3,4,5}, O20,T20,Y20,AD20,AI20),1)+LARGE(CHOOSE({1,2,3,4,5},O20,T20,Y20,AD20,AI20),2)+J20</f>
        <v>64</v>
      </c>
    </row>
    <row r="21" spans="1:36" x14ac:dyDescent="0.25">
      <c r="A21" s="21">
        <v>18</v>
      </c>
      <c r="B21" s="23" t="s">
        <v>296</v>
      </c>
      <c r="C21" s="23" t="s">
        <v>7</v>
      </c>
      <c r="D21" s="23" t="s">
        <v>40</v>
      </c>
      <c r="E21" s="23" t="s">
        <v>297</v>
      </c>
      <c r="F21" s="13">
        <v>11</v>
      </c>
      <c r="G21" s="57" t="s">
        <v>32</v>
      </c>
      <c r="H21" s="35">
        <v>0.5</v>
      </c>
      <c r="I21" s="35">
        <v>0</v>
      </c>
      <c r="J21" s="19">
        <f t="shared" si="0"/>
        <v>0</v>
      </c>
      <c r="K21" s="21">
        <v>16</v>
      </c>
      <c r="L21" s="30" t="s">
        <v>32</v>
      </c>
      <c r="M21" s="21">
        <v>0.25</v>
      </c>
      <c r="N21" s="13">
        <v>0</v>
      </c>
      <c r="O21" s="19">
        <f t="shared" si="2"/>
        <v>0</v>
      </c>
      <c r="P21" s="79">
        <v>19</v>
      </c>
      <c r="Q21" s="24" t="s">
        <v>32</v>
      </c>
      <c r="R21" s="79">
        <v>0.25</v>
      </c>
      <c r="S21" s="13">
        <v>0</v>
      </c>
      <c r="T21" s="19">
        <f t="shared" si="4"/>
        <v>0</v>
      </c>
      <c r="U21" s="47">
        <v>14</v>
      </c>
      <c r="V21" s="58" t="s">
        <v>32</v>
      </c>
      <c r="W21" s="47">
        <v>0.5</v>
      </c>
      <c r="X21" s="13">
        <v>0</v>
      </c>
      <c r="Y21" s="19">
        <f t="shared" si="5"/>
        <v>0</v>
      </c>
      <c r="Z21" s="47">
        <v>22</v>
      </c>
      <c r="AA21" s="58" t="s">
        <v>32</v>
      </c>
      <c r="AB21" s="47">
        <v>0.5</v>
      </c>
      <c r="AC21" s="35">
        <v>0</v>
      </c>
      <c r="AD21" s="19">
        <f t="shared" si="6"/>
        <v>0</v>
      </c>
      <c r="AE21" s="47">
        <v>16</v>
      </c>
      <c r="AF21" s="47">
        <v>12</v>
      </c>
      <c r="AG21" s="47">
        <v>1</v>
      </c>
      <c r="AH21" s="38">
        <f>200*(AE21+1-AF21)*AG21/AE21</f>
        <v>62.5</v>
      </c>
      <c r="AI21" s="19">
        <f t="shared" si="8"/>
        <v>63</v>
      </c>
      <c r="AJ21" s="79">
        <f>LARGE(CHOOSE({1,2,3,4,5}, O21,T21,Y21,AD21,AI21),1)+LARGE(CHOOSE({1,2,3,4,5},O21,T21,Y21,AD21,AI21),2)+J21</f>
        <v>63</v>
      </c>
    </row>
    <row r="22" spans="1:36" x14ac:dyDescent="0.25">
      <c r="A22" s="21">
        <v>19</v>
      </c>
      <c r="B22" s="23" t="s">
        <v>169</v>
      </c>
      <c r="C22" s="23" t="s">
        <v>7</v>
      </c>
      <c r="D22" s="23" t="s">
        <v>43</v>
      </c>
      <c r="E22" s="23" t="s">
        <v>172</v>
      </c>
      <c r="F22" s="13">
        <v>11</v>
      </c>
      <c r="G22" s="13">
        <v>10</v>
      </c>
      <c r="H22" s="13">
        <v>0.5</v>
      </c>
      <c r="I22" s="38">
        <f>200*(F22+1-G22)*H22/F22</f>
        <v>18.181818181818183</v>
      </c>
      <c r="J22" s="19">
        <f t="shared" si="0"/>
        <v>19</v>
      </c>
      <c r="K22" s="21">
        <v>16</v>
      </c>
      <c r="L22" s="30" t="s">
        <v>32</v>
      </c>
      <c r="M22" s="21">
        <v>0.25</v>
      </c>
      <c r="N22" s="13">
        <v>0</v>
      </c>
      <c r="O22" s="19">
        <f t="shared" si="2"/>
        <v>0</v>
      </c>
      <c r="P22" s="79">
        <v>19</v>
      </c>
      <c r="Q22" s="24" t="s">
        <v>32</v>
      </c>
      <c r="R22" s="79">
        <v>0.25</v>
      </c>
      <c r="S22" s="13">
        <v>0</v>
      </c>
      <c r="T22" s="19">
        <f t="shared" si="4"/>
        <v>0</v>
      </c>
      <c r="U22" s="47">
        <v>14</v>
      </c>
      <c r="V22" s="58" t="s">
        <v>32</v>
      </c>
      <c r="W22" s="47">
        <v>0.5</v>
      </c>
      <c r="X22" s="35">
        <v>0</v>
      </c>
      <c r="Y22" s="19">
        <f t="shared" si="5"/>
        <v>0</v>
      </c>
      <c r="Z22" s="47">
        <v>22</v>
      </c>
      <c r="AA22" s="47">
        <v>20</v>
      </c>
      <c r="AB22" s="47">
        <v>0.5</v>
      </c>
      <c r="AC22" s="38">
        <f>200*(Z22+1-AA22)*AB22/Z22</f>
        <v>13.636363636363637</v>
      </c>
      <c r="AD22" s="19">
        <f t="shared" si="6"/>
        <v>14</v>
      </c>
      <c r="AE22" s="47">
        <v>16</v>
      </c>
      <c r="AF22" s="116">
        <v>15</v>
      </c>
      <c r="AG22" s="47">
        <v>1</v>
      </c>
      <c r="AH22" s="38">
        <f>200*(AE22+1-AF22)*AG22/AE22</f>
        <v>25</v>
      </c>
      <c r="AI22" s="19">
        <f t="shared" si="8"/>
        <v>25</v>
      </c>
      <c r="AJ22" s="79">
        <f>LARGE(CHOOSE({1,2,3,4,5}, O22,T22,Y22,AD22,AI22),1)+LARGE(CHOOSE({1,2,3,4,5},O22,T22,Y22,AD22,AI22),2)+J22</f>
        <v>58</v>
      </c>
    </row>
    <row r="23" spans="1:36" x14ac:dyDescent="0.25">
      <c r="A23" s="21">
        <v>20</v>
      </c>
      <c r="B23" s="25" t="s">
        <v>53</v>
      </c>
      <c r="C23" s="23" t="s">
        <v>7</v>
      </c>
      <c r="D23" s="23" t="s">
        <v>40</v>
      </c>
      <c r="E23" s="23" t="s">
        <v>54</v>
      </c>
      <c r="F23" s="13">
        <v>11</v>
      </c>
      <c r="G23" s="13" t="s">
        <v>32</v>
      </c>
      <c r="H23" s="13">
        <v>0.5</v>
      </c>
      <c r="I23" s="35">
        <v>0</v>
      </c>
      <c r="J23" s="19">
        <f t="shared" si="0"/>
        <v>0</v>
      </c>
      <c r="K23" s="21">
        <v>16</v>
      </c>
      <c r="L23" s="21">
        <v>13</v>
      </c>
      <c r="M23" s="21">
        <v>0.25</v>
      </c>
      <c r="N23" s="13">
        <f>200*(K23+1-L23)*M23/K23</f>
        <v>12.5</v>
      </c>
      <c r="O23" s="19">
        <f t="shared" si="2"/>
        <v>13</v>
      </c>
      <c r="P23" s="79">
        <v>19</v>
      </c>
      <c r="Q23" s="79">
        <v>13</v>
      </c>
      <c r="R23" s="79">
        <v>0.25</v>
      </c>
      <c r="S23" s="13">
        <f>200*(P23+1-Q23)*R23/P23</f>
        <v>18.421052631578949</v>
      </c>
      <c r="T23" s="19">
        <f t="shared" si="4"/>
        <v>19</v>
      </c>
      <c r="U23" s="47">
        <v>14</v>
      </c>
      <c r="V23" s="58" t="s">
        <v>32</v>
      </c>
      <c r="W23" s="47">
        <v>0.5</v>
      </c>
      <c r="X23" s="35">
        <v>0</v>
      </c>
      <c r="Y23" s="19">
        <f t="shared" si="5"/>
        <v>0</v>
      </c>
      <c r="Z23" s="47">
        <v>22</v>
      </c>
      <c r="AA23" s="58" t="s">
        <v>32</v>
      </c>
      <c r="AB23" s="47">
        <v>0.5</v>
      </c>
      <c r="AC23" s="35">
        <v>0</v>
      </c>
      <c r="AD23" s="19">
        <f t="shared" si="6"/>
        <v>0</v>
      </c>
      <c r="AE23" s="47">
        <v>16</v>
      </c>
      <c r="AF23" s="117" t="s">
        <v>32</v>
      </c>
      <c r="AG23" s="47">
        <v>1</v>
      </c>
      <c r="AH23" s="35">
        <v>0</v>
      </c>
      <c r="AI23" s="19">
        <f t="shared" si="8"/>
        <v>0</v>
      </c>
      <c r="AJ23" s="79">
        <f>LARGE(CHOOSE({1,2,3,4,5}, O23,T23,Y23,AD23,AI23),1)+LARGE(CHOOSE({1,2,3,4,5},O23,T23,Y23,AD23,AI23),2)+J23</f>
        <v>32</v>
      </c>
    </row>
    <row r="24" spans="1:36" x14ac:dyDescent="0.25">
      <c r="A24" s="21">
        <v>21</v>
      </c>
      <c r="B24" s="23" t="s">
        <v>148</v>
      </c>
      <c r="C24" s="23" t="s">
        <v>7</v>
      </c>
      <c r="D24" s="23" t="s">
        <v>38</v>
      </c>
      <c r="E24" s="23" t="s">
        <v>147</v>
      </c>
      <c r="F24" s="13">
        <v>11</v>
      </c>
      <c r="G24" s="13" t="s">
        <v>32</v>
      </c>
      <c r="H24" s="13">
        <v>0.5</v>
      </c>
      <c r="I24" s="35">
        <v>0</v>
      </c>
      <c r="J24" s="19">
        <f t="shared" si="0"/>
        <v>0</v>
      </c>
      <c r="K24" s="21">
        <v>16</v>
      </c>
      <c r="L24" s="30" t="s">
        <v>32</v>
      </c>
      <c r="M24" s="21">
        <v>0.25</v>
      </c>
      <c r="N24" s="13">
        <v>0</v>
      </c>
      <c r="O24" s="19">
        <f t="shared" si="2"/>
        <v>0</v>
      </c>
      <c r="P24" s="79">
        <v>19</v>
      </c>
      <c r="Q24" s="24" t="s">
        <v>32</v>
      </c>
      <c r="R24" s="79">
        <v>0.25</v>
      </c>
      <c r="S24" s="13">
        <v>0</v>
      </c>
      <c r="T24" s="19">
        <f t="shared" si="4"/>
        <v>0</v>
      </c>
      <c r="U24" s="47">
        <v>14</v>
      </c>
      <c r="V24" s="58">
        <v>13</v>
      </c>
      <c r="W24" s="47">
        <v>0.5</v>
      </c>
      <c r="X24" s="38">
        <f>200*(U24+1-V24)*W24/U24</f>
        <v>14.285714285714286</v>
      </c>
      <c r="Y24" s="19">
        <f t="shared" si="5"/>
        <v>15</v>
      </c>
      <c r="Z24" s="47">
        <v>22</v>
      </c>
      <c r="AA24" s="58">
        <v>22</v>
      </c>
      <c r="AB24" s="47">
        <v>0.5</v>
      </c>
      <c r="AC24" s="38">
        <f>200*(Z24+1-AA24)*AB24/Z24</f>
        <v>4.5454545454545459</v>
      </c>
      <c r="AD24" s="19">
        <f t="shared" si="6"/>
        <v>5</v>
      </c>
      <c r="AE24" s="47">
        <v>16</v>
      </c>
      <c r="AF24" s="117" t="s">
        <v>32</v>
      </c>
      <c r="AG24" s="47">
        <v>1</v>
      </c>
      <c r="AH24" s="35">
        <v>0</v>
      </c>
      <c r="AI24" s="19">
        <f t="shared" si="8"/>
        <v>0</v>
      </c>
      <c r="AJ24" s="79">
        <f>LARGE(CHOOSE({1,2,3,4,5}, O24,T24,Y24,AD24,AI24),1)+LARGE(CHOOSE({1,2,3,4,5},O24,T24,Y24,AD24,AI24),2)+J24</f>
        <v>20</v>
      </c>
    </row>
    <row r="25" spans="1:36" x14ac:dyDescent="0.25">
      <c r="A25" s="21">
        <v>22</v>
      </c>
      <c r="B25" s="23" t="s">
        <v>299</v>
      </c>
      <c r="C25" s="23" t="s">
        <v>7</v>
      </c>
      <c r="D25" s="23" t="s">
        <v>292</v>
      </c>
      <c r="E25" s="23" t="s">
        <v>300</v>
      </c>
      <c r="F25" s="13">
        <v>11</v>
      </c>
      <c r="G25" s="13" t="s">
        <v>32</v>
      </c>
      <c r="H25" s="13">
        <v>0.5</v>
      </c>
      <c r="I25" s="35">
        <v>0</v>
      </c>
      <c r="J25" s="19">
        <f t="shared" si="0"/>
        <v>0</v>
      </c>
      <c r="K25" s="21">
        <v>16</v>
      </c>
      <c r="L25" s="30" t="s">
        <v>32</v>
      </c>
      <c r="M25" s="21">
        <v>0.25</v>
      </c>
      <c r="N25" s="13">
        <v>0</v>
      </c>
      <c r="O25" s="19">
        <f t="shared" si="2"/>
        <v>0</v>
      </c>
      <c r="P25" s="79">
        <v>19</v>
      </c>
      <c r="Q25" s="24" t="s">
        <v>32</v>
      </c>
      <c r="R25" s="79">
        <v>0.25</v>
      </c>
      <c r="S25" s="13">
        <v>0</v>
      </c>
      <c r="T25" s="19">
        <f t="shared" si="4"/>
        <v>0</v>
      </c>
      <c r="U25" s="47">
        <v>14</v>
      </c>
      <c r="V25" s="58" t="s">
        <v>32</v>
      </c>
      <c r="W25" s="47">
        <v>0.5</v>
      </c>
      <c r="X25" s="35">
        <v>0</v>
      </c>
      <c r="Y25" s="19">
        <f t="shared" si="5"/>
        <v>0</v>
      </c>
      <c r="Z25" s="47">
        <v>22</v>
      </c>
      <c r="AA25" s="58" t="s">
        <v>32</v>
      </c>
      <c r="AB25" s="47">
        <v>0.5</v>
      </c>
      <c r="AC25" s="35">
        <v>0</v>
      </c>
      <c r="AD25" s="19">
        <f t="shared" si="6"/>
        <v>0</v>
      </c>
      <c r="AE25" s="47">
        <v>16</v>
      </c>
      <c r="AF25" s="48">
        <v>16</v>
      </c>
      <c r="AG25" s="47">
        <v>1</v>
      </c>
      <c r="AH25" s="38">
        <f>200*(AE25+1-AF25)*AG25/AE25</f>
        <v>12.5</v>
      </c>
      <c r="AI25" s="19">
        <f t="shared" si="8"/>
        <v>13</v>
      </c>
      <c r="AJ25" s="79">
        <f>LARGE(CHOOSE({1,2,3,4,5}, O25,T25,Y25,AD25,AI25),1)+LARGE(CHOOSE({1,2,3,4,5},O25,T25,Y25,AD25,AI25),2)+J25</f>
        <v>13</v>
      </c>
    </row>
    <row r="26" spans="1:36" x14ac:dyDescent="0.25">
      <c r="A26" s="21">
        <v>23</v>
      </c>
      <c r="B26" s="23" t="s">
        <v>198</v>
      </c>
      <c r="C26" s="23" t="s">
        <v>7</v>
      </c>
      <c r="D26" s="23" t="s">
        <v>43</v>
      </c>
      <c r="E26" s="23" t="s">
        <v>199</v>
      </c>
      <c r="F26" s="95">
        <v>11</v>
      </c>
      <c r="G26" s="95">
        <v>11</v>
      </c>
      <c r="H26" s="13">
        <v>0.5</v>
      </c>
      <c r="I26" s="38">
        <f>200*(F26+1-G26)*H26/F26</f>
        <v>9.0909090909090917</v>
      </c>
      <c r="J26" s="19">
        <f t="shared" si="0"/>
        <v>10</v>
      </c>
      <c r="K26" s="21">
        <v>16</v>
      </c>
      <c r="L26" s="30" t="s">
        <v>32</v>
      </c>
      <c r="M26" s="21">
        <v>0.25</v>
      </c>
      <c r="N26" s="13">
        <v>0</v>
      </c>
      <c r="O26" s="19">
        <f t="shared" si="2"/>
        <v>0</v>
      </c>
      <c r="P26" s="79">
        <v>19</v>
      </c>
      <c r="Q26" s="24" t="s">
        <v>32</v>
      </c>
      <c r="R26" s="79">
        <v>0.25</v>
      </c>
      <c r="S26" s="13">
        <v>0</v>
      </c>
      <c r="T26" s="19">
        <f t="shared" si="4"/>
        <v>0</v>
      </c>
      <c r="U26" s="47">
        <v>14</v>
      </c>
      <c r="V26" s="58" t="s">
        <v>32</v>
      </c>
      <c r="W26" s="47">
        <v>0.5</v>
      </c>
      <c r="X26" s="35">
        <v>0</v>
      </c>
      <c r="Y26" s="19">
        <f t="shared" si="5"/>
        <v>0</v>
      </c>
      <c r="Z26" s="47">
        <v>22</v>
      </c>
      <c r="AA26" s="58" t="s">
        <v>32</v>
      </c>
      <c r="AB26" s="47">
        <v>0.5</v>
      </c>
      <c r="AC26" s="35">
        <v>0</v>
      </c>
      <c r="AD26" s="19">
        <f t="shared" si="6"/>
        <v>0</v>
      </c>
      <c r="AE26" s="47">
        <v>16</v>
      </c>
      <c r="AF26" s="117" t="s">
        <v>32</v>
      </c>
      <c r="AG26" s="47">
        <v>1</v>
      </c>
      <c r="AH26" s="35">
        <v>0</v>
      </c>
      <c r="AI26" s="19">
        <f t="shared" si="8"/>
        <v>0</v>
      </c>
      <c r="AJ26" s="79">
        <f>LARGE(CHOOSE({1,2,3,4,5}, O26,T26,Y26,AD26,AI26),1)+LARGE(CHOOSE({1,2,3,4,5},O26,T26,Y26,AD26,AI26),2)+J26</f>
        <v>10</v>
      </c>
    </row>
  </sheetData>
  <autoFilter ref="A3:AJ26">
    <sortState ref="A4:AJ26">
      <sortCondition descending="1" ref="AJ3:AJ26"/>
    </sortState>
  </autoFilter>
  <sortState ref="B5:BJ37">
    <sortCondition descending="1" ref="AJ5:AJ37"/>
  </sortState>
  <mergeCells count="7">
    <mergeCell ref="A1:AJ1"/>
    <mergeCell ref="AE2:AI2"/>
    <mergeCell ref="F2:J2"/>
    <mergeCell ref="P2:T2"/>
    <mergeCell ref="K2:O2"/>
    <mergeCell ref="U2:Y2"/>
    <mergeCell ref="Z2:AD2"/>
  </mergeCells>
  <pageMargins left="0.7" right="0.7" top="0.75" bottom="0.75" header="0.3" footer="0.3"/>
  <pageSetup paperSize="9" scale="65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9"/>
  <sheetViews>
    <sheetView view="pageBreakPreview" zoomScale="70" zoomScaleNormal="100" zoomScaleSheetLayoutView="70" workbookViewId="0">
      <pane xSplit="20" ySplit="3" topLeftCell="AB4" activePane="bottomRight" state="frozen"/>
      <selection pane="topRight" activeCell="M1" sqref="M1"/>
      <selection pane="bottomLeft" activeCell="A4" sqref="A4"/>
      <selection pane="bottomRight" activeCell="AE2" sqref="AE2:AI2"/>
    </sheetView>
  </sheetViews>
  <sheetFormatPr defaultRowHeight="15" x14ac:dyDescent="0.25"/>
  <cols>
    <col min="1" max="1" width="5.28515625" style="1" customWidth="1"/>
    <col min="2" max="2" width="21.85546875" style="22" customWidth="1"/>
    <col min="3" max="3" width="3.28515625" style="22" customWidth="1"/>
    <col min="4" max="4" width="12.7109375" style="22" customWidth="1"/>
    <col min="5" max="5" width="13" style="22" customWidth="1"/>
    <col min="6" max="15" width="12.140625" style="22" customWidth="1"/>
    <col min="16" max="16" width="10.28515625" style="48" customWidth="1"/>
    <col min="17" max="17" width="8.140625" style="48" customWidth="1"/>
    <col min="18" max="18" width="15.42578125" style="48" customWidth="1"/>
    <col min="19" max="19" width="8.5703125" style="48" customWidth="1"/>
    <col min="20" max="20" width="11" style="48" customWidth="1"/>
    <col min="21" max="28" width="9.85546875" style="48" customWidth="1"/>
    <col min="29" max="29" width="11.28515625" style="48" customWidth="1"/>
    <col min="30" max="30" width="11" style="48" customWidth="1"/>
    <col min="31" max="31" width="10.28515625" style="48" customWidth="1"/>
    <col min="32" max="32" width="17.28515625" style="48" customWidth="1"/>
    <col min="33" max="33" width="12.5703125" style="48" customWidth="1"/>
    <col min="34" max="34" width="10.140625" style="48" customWidth="1"/>
    <col min="35" max="35" width="7.5703125" style="48" customWidth="1"/>
    <col min="36" max="36" width="9.140625" style="22"/>
    <col min="37" max="37" width="18.5703125" style="22" customWidth="1"/>
    <col min="38" max="16384" width="9.140625" style="22"/>
  </cols>
  <sheetData>
    <row r="1" spans="1:37" ht="21" x14ac:dyDescent="0.25">
      <c r="A1" s="153" t="s">
        <v>200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</row>
    <row r="2" spans="1:37" ht="98.25" customHeight="1" x14ac:dyDescent="0.25">
      <c r="A2" s="154" t="s">
        <v>0</v>
      </c>
      <c r="B2" s="154" t="s">
        <v>1</v>
      </c>
      <c r="C2" s="154" t="s">
        <v>6</v>
      </c>
      <c r="D2" s="154" t="s">
        <v>48</v>
      </c>
      <c r="E2" s="154" t="s">
        <v>2</v>
      </c>
      <c r="F2" s="157" t="s">
        <v>271</v>
      </c>
      <c r="G2" s="158"/>
      <c r="H2" s="158"/>
      <c r="I2" s="158"/>
      <c r="J2" s="159"/>
      <c r="K2" s="156" t="s">
        <v>272</v>
      </c>
      <c r="L2" s="156"/>
      <c r="M2" s="156"/>
      <c r="N2" s="156"/>
      <c r="O2" s="156"/>
      <c r="P2" s="156" t="s">
        <v>273</v>
      </c>
      <c r="Q2" s="156"/>
      <c r="R2" s="156"/>
      <c r="S2" s="156"/>
      <c r="T2" s="156"/>
      <c r="U2" s="156" t="s">
        <v>140</v>
      </c>
      <c r="V2" s="156"/>
      <c r="W2" s="156"/>
      <c r="X2" s="156"/>
      <c r="Y2" s="156"/>
      <c r="Z2" s="156" t="s">
        <v>270</v>
      </c>
      <c r="AA2" s="156"/>
      <c r="AB2" s="156"/>
      <c r="AC2" s="156"/>
      <c r="AD2" s="156"/>
      <c r="AE2" s="156" t="s">
        <v>276</v>
      </c>
      <c r="AF2" s="156"/>
      <c r="AG2" s="156"/>
      <c r="AH2" s="156"/>
      <c r="AI2" s="156"/>
      <c r="AJ2" s="151" t="s">
        <v>219</v>
      </c>
      <c r="AK2" s="23"/>
    </row>
    <row r="3" spans="1:37" ht="83.25" customHeight="1" x14ac:dyDescent="0.25">
      <c r="A3" s="155"/>
      <c r="B3" s="155"/>
      <c r="C3" s="155"/>
      <c r="D3" s="155"/>
      <c r="E3" s="155"/>
      <c r="F3" s="46" t="s">
        <v>98</v>
      </c>
      <c r="G3" s="46" t="s">
        <v>99</v>
      </c>
      <c r="H3" s="46" t="s">
        <v>100</v>
      </c>
      <c r="I3" s="51" t="s">
        <v>52</v>
      </c>
      <c r="J3" s="43" t="s">
        <v>101</v>
      </c>
      <c r="K3" s="46" t="s">
        <v>98</v>
      </c>
      <c r="L3" s="46" t="s">
        <v>99</v>
      </c>
      <c r="M3" s="46" t="s">
        <v>100</v>
      </c>
      <c r="N3" s="62" t="s">
        <v>52</v>
      </c>
      <c r="O3" s="43" t="s">
        <v>101</v>
      </c>
      <c r="P3" s="46" t="s">
        <v>98</v>
      </c>
      <c r="Q3" s="46" t="s">
        <v>99</v>
      </c>
      <c r="R3" s="46" t="s">
        <v>100</v>
      </c>
      <c r="S3" s="40" t="s">
        <v>52</v>
      </c>
      <c r="T3" s="43" t="s">
        <v>101</v>
      </c>
      <c r="U3" s="46" t="s">
        <v>98</v>
      </c>
      <c r="V3" s="46" t="s">
        <v>99</v>
      </c>
      <c r="W3" s="46" t="s">
        <v>100</v>
      </c>
      <c r="X3" s="62" t="s">
        <v>52</v>
      </c>
      <c r="Y3" s="43" t="s">
        <v>101</v>
      </c>
      <c r="Z3" s="46" t="s">
        <v>98</v>
      </c>
      <c r="AA3" s="46" t="s">
        <v>99</v>
      </c>
      <c r="AB3" s="46" t="s">
        <v>100</v>
      </c>
      <c r="AC3" s="62" t="s">
        <v>52</v>
      </c>
      <c r="AD3" s="43" t="s">
        <v>101</v>
      </c>
      <c r="AE3" s="46" t="s">
        <v>98</v>
      </c>
      <c r="AF3" s="46" t="s">
        <v>99</v>
      </c>
      <c r="AG3" s="46" t="s">
        <v>100</v>
      </c>
      <c r="AH3" s="62" t="s">
        <v>52</v>
      </c>
      <c r="AI3" s="43" t="s">
        <v>101</v>
      </c>
      <c r="AJ3" s="152"/>
      <c r="AK3" s="110" t="s">
        <v>216</v>
      </c>
    </row>
    <row r="4" spans="1:37" ht="41.25" customHeight="1" x14ac:dyDescent="0.25">
      <c r="A4" s="21">
        <v>1</v>
      </c>
      <c r="B4" s="26" t="s">
        <v>81</v>
      </c>
      <c r="C4" s="26" t="s">
        <v>10</v>
      </c>
      <c r="D4" s="27" t="s">
        <v>316</v>
      </c>
      <c r="E4" s="27" t="s">
        <v>20</v>
      </c>
      <c r="F4" s="59">
        <v>6</v>
      </c>
      <c r="G4" s="59">
        <v>2</v>
      </c>
      <c r="H4" s="112">
        <v>0.5</v>
      </c>
      <c r="I4" s="63">
        <f>200*(F4+1-G4)*H4/F4</f>
        <v>83.333333333333329</v>
      </c>
      <c r="J4" s="60">
        <f t="shared" ref="J4:J9" si="0">ROUNDUP(I4,0)</f>
        <v>84</v>
      </c>
      <c r="K4" s="18">
        <v>4</v>
      </c>
      <c r="L4" s="18" t="s">
        <v>32</v>
      </c>
      <c r="M4" s="21">
        <v>0.25</v>
      </c>
      <c r="N4" s="18">
        <v>0</v>
      </c>
      <c r="O4" s="60">
        <f t="shared" ref="O4:O9" si="1">ROUNDUP(N4,0)</f>
        <v>0</v>
      </c>
      <c r="P4" s="5">
        <v>5</v>
      </c>
      <c r="Q4" s="47" t="s">
        <v>32</v>
      </c>
      <c r="R4" s="115">
        <v>0.25</v>
      </c>
      <c r="S4" s="59">
        <v>0</v>
      </c>
      <c r="T4" s="60">
        <f t="shared" ref="T4:T9" si="2">ROUNDUP(S4,0)</f>
        <v>0</v>
      </c>
      <c r="U4" s="47">
        <v>6</v>
      </c>
      <c r="V4" s="47">
        <v>4</v>
      </c>
      <c r="W4" s="47">
        <v>0.5</v>
      </c>
      <c r="X4" s="63">
        <f>200*(U4+1-V4)*W4/U4</f>
        <v>50</v>
      </c>
      <c r="Y4" s="60">
        <f t="shared" ref="Y4:Y9" si="3">ROUNDUP(X4,0)</f>
        <v>50</v>
      </c>
      <c r="Z4" s="47">
        <v>6</v>
      </c>
      <c r="AA4" s="47">
        <v>3</v>
      </c>
      <c r="AB4" s="47">
        <v>0.5</v>
      </c>
      <c r="AC4" s="59">
        <f>200*(Z4+1-AA4)*AB4/Z4</f>
        <v>66.666666666666671</v>
      </c>
      <c r="AD4" s="60">
        <f t="shared" ref="AD4:AD9" si="4">ROUNDUP(AC4,0)</f>
        <v>67</v>
      </c>
      <c r="AE4" s="47">
        <v>4</v>
      </c>
      <c r="AF4" s="47">
        <v>2</v>
      </c>
      <c r="AG4" s="47">
        <v>1</v>
      </c>
      <c r="AH4" s="59">
        <f>200*(AE4+1-AF4)*AG4/AE4</f>
        <v>150</v>
      </c>
      <c r="AI4" s="60">
        <f t="shared" ref="AI4:AI9" si="5">ROUNDUP(AH4,0)</f>
        <v>150</v>
      </c>
      <c r="AJ4" s="61">
        <f>LARGE(CHOOSE({1,2,3,4,5}, O4,T4,Y4,AD4,AI4),1)+LARGE(CHOOSE({1,2,3,4,5},O4,T4,Y4,AD4,AI4),2)+J4</f>
        <v>301</v>
      </c>
      <c r="AK4" s="23"/>
    </row>
    <row r="5" spans="1:37" ht="41.25" customHeight="1" x14ac:dyDescent="0.25">
      <c r="A5" s="21">
        <v>2</v>
      </c>
      <c r="B5" s="23" t="s">
        <v>136</v>
      </c>
      <c r="C5" s="23" t="s">
        <v>10</v>
      </c>
      <c r="D5" s="23" t="s">
        <v>37</v>
      </c>
      <c r="E5" s="23" t="s">
        <v>137</v>
      </c>
      <c r="F5" s="59">
        <v>6</v>
      </c>
      <c r="G5" s="59">
        <v>3</v>
      </c>
      <c r="H5" s="112">
        <v>0.5</v>
      </c>
      <c r="I5" s="63">
        <f>200*(F5+1-G5)*H5/F5</f>
        <v>66.666666666666671</v>
      </c>
      <c r="J5" s="60">
        <f t="shared" si="0"/>
        <v>67</v>
      </c>
      <c r="K5" s="21">
        <v>4</v>
      </c>
      <c r="L5" s="21">
        <v>3</v>
      </c>
      <c r="M5" s="21">
        <v>0.25</v>
      </c>
      <c r="N5" s="59">
        <f>200*(K5+1-L5)*M5/K5</f>
        <v>25</v>
      </c>
      <c r="O5" s="60">
        <f t="shared" si="1"/>
        <v>25</v>
      </c>
      <c r="P5" s="47">
        <v>5</v>
      </c>
      <c r="Q5" s="47">
        <v>3</v>
      </c>
      <c r="R5" s="115">
        <v>0.25</v>
      </c>
      <c r="S5" s="59">
        <f>200*(P5+1-Q5)*R5/P5</f>
        <v>30</v>
      </c>
      <c r="T5" s="60">
        <f t="shared" si="2"/>
        <v>30</v>
      </c>
      <c r="U5" s="47">
        <v>6</v>
      </c>
      <c r="V5" s="47">
        <v>1</v>
      </c>
      <c r="W5" s="47">
        <v>0.5</v>
      </c>
      <c r="X5" s="63">
        <f>200*(U5+1-V5)*W5/U5</f>
        <v>100</v>
      </c>
      <c r="Y5" s="60">
        <f t="shared" si="3"/>
        <v>100</v>
      </c>
      <c r="Z5" s="47">
        <v>6</v>
      </c>
      <c r="AA5" s="47">
        <v>1</v>
      </c>
      <c r="AB5" s="47">
        <v>0.5</v>
      </c>
      <c r="AC5" s="59">
        <f>200*(Z5+1-AA5)*AB5/Z5</f>
        <v>100</v>
      </c>
      <c r="AD5" s="60">
        <f t="shared" si="4"/>
        <v>100</v>
      </c>
      <c r="AE5" s="47">
        <v>4</v>
      </c>
      <c r="AF5" s="47" t="s">
        <v>32</v>
      </c>
      <c r="AG5" s="47">
        <v>1</v>
      </c>
      <c r="AH5" s="59">
        <v>0</v>
      </c>
      <c r="AI5" s="60">
        <f t="shared" si="5"/>
        <v>0</v>
      </c>
      <c r="AJ5" s="61">
        <f>LARGE(CHOOSE({1,2,3,4,5}, O5,T5,Y5,AD5,AI5),1)+LARGE(CHOOSE({1,2,3,4,5},O5,T5,Y5,AD5,AI5),2)+J5</f>
        <v>267</v>
      </c>
      <c r="AK5" s="23"/>
    </row>
    <row r="6" spans="1:37" ht="58.5" customHeight="1" x14ac:dyDescent="0.25">
      <c r="A6" s="21">
        <v>3</v>
      </c>
      <c r="B6" s="23" t="s">
        <v>301</v>
      </c>
      <c r="C6" s="23" t="s">
        <v>10</v>
      </c>
      <c r="D6" s="23" t="s">
        <v>37</v>
      </c>
      <c r="E6" s="23" t="s">
        <v>302</v>
      </c>
      <c r="F6" s="21">
        <v>6</v>
      </c>
      <c r="G6" s="21" t="s">
        <v>32</v>
      </c>
      <c r="H6" s="21">
        <v>0.5</v>
      </c>
      <c r="I6" s="63">
        <v>0</v>
      </c>
      <c r="J6" s="60">
        <f t="shared" si="0"/>
        <v>0</v>
      </c>
      <c r="K6" s="21">
        <v>5</v>
      </c>
      <c r="L6" s="18" t="s">
        <v>32</v>
      </c>
      <c r="M6" s="21">
        <v>0.25</v>
      </c>
      <c r="N6" s="21">
        <v>0</v>
      </c>
      <c r="O6" s="60">
        <f t="shared" si="1"/>
        <v>0</v>
      </c>
      <c r="P6" s="64">
        <v>5</v>
      </c>
      <c r="Q6" s="120" t="s">
        <v>32</v>
      </c>
      <c r="R6" s="121">
        <v>0.25</v>
      </c>
      <c r="S6" s="59">
        <v>0</v>
      </c>
      <c r="T6" s="60">
        <f t="shared" si="2"/>
        <v>0</v>
      </c>
      <c r="U6" s="47">
        <v>7</v>
      </c>
      <c r="V6" s="47" t="s">
        <v>32</v>
      </c>
      <c r="W6" s="47">
        <v>0.5</v>
      </c>
      <c r="X6" s="63">
        <v>0</v>
      </c>
      <c r="Y6" s="60">
        <f t="shared" si="3"/>
        <v>0</v>
      </c>
      <c r="Z6" s="47">
        <v>7</v>
      </c>
      <c r="AA6" s="47" t="s">
        <v>32</v>
      </c>
      <c r="AB6" s="47">
        <v>0.5</v>
      </c>
      <c r="AC6" s="59">
        <v>0</v>
      </c>
      <c r="AD6" s="60">
        <f t="shared" si="4"/>
        <v>0</v>
      </c>
      <c r="AE6" s="47">
        <v>4</v>
      </c>
      <c r="AF6" s="47">
        <v>1</v>
      </c>
      <c r="AG6" s="47">
        <v>1</v>
      </c>
      <c r="AH6" s="59">
        <f>200*(AE6+1-AF6)*AG6/AE6</f>
        <v>200</v>
      </c>
      <c r="AI6" s="60">
        <f t="shared" si="5"/>
        <v>200</v>
      </c>
      <c r="AJ6" s="61">
        <f>LARGE(CHOOSE({1,2,3,4,5}, O6,T6,Y6,AD6,AI6),1)+LARGE(CHOOSE({1,2,3,4,5},O6,T6,Y6,AD6,AI6),2)+J6</f>
        <v>200</v>
      </c>
    </row>
    <row r="7" spans="1:37" ht="42" customHeight="1" x14ac:dyDescent="0.25">
      <c r="A7" s="103">
        <v>4</v>
      </c>
      <c r="B7" s="102" t="s">
        <v>89</v>
      </c>
      <c r="C7" s="102" t="s">
        <v>10</v>
      </c>
      <c r="D7" s="102" t="s">
        <v>44</v>
      </c>
      <c r="E7" s="102" t="s">
        <v>90</v>
      </c>
      <c r="F7" s="99">
        <v>6</v>
      </c>
      <c r="G7" s="99">
        <v>5</v>
      </c>
      <c r="H7" s="118">
        <v>0.5</v>
      </c>
      <c r="I7" s="105">
        <f>200*(F7+1-G7)*H7/F7</f>
        <v>33.333333333333336</v>
      </c>
      <c r="J7" s="106">
        <f t="shared" si="0"/>
        <v>34</v>
      </c>
      <c r="K7" s="122">
        <v>4</v>
      </c>
      <c r="L7" s="97" t="s">
        <v>32</v>
      </c>
      <c r="M7" s="103">
        <v>0.25</v>
      </c>
      <c r="N7" s="122">
        <v>0</v>
      </c>
      <c r="O7" s="106">
        <f t="shared" si="1"/>
        <v>0</v>
      </c>
      <c r="P7" s="107">
        <v>5</v>
      </c>
      <c r="Q7" s="108" t="s">
        <v>32</v>
      </c>
      <c r="R7" s="119">
        <v>0.25</v>
      </c>
      <c r="S7" s="99">
        <v>0</v>
      </c>
      <c r="T7" s="106">
        <f t="shared" si="2"/>
        <v>0</v>
      </c>
      <c r="U7" s="108">
        <v>6</v>
      </c>
      <c r="V7" s="108">
        <v>6</v>
      </c>
      <c r="W7" s="108">
        <v>0.5</v>
      </c>
      <c r="X7" s="105">
        <f>200*(U7+1-V7)*W7/U7</f>
        <v>16.666666666666668</v>
      </c>
      <c r="Y7" s="106">
        <f t="shared" si="3"/>
        <v>17</v>
      </c>
      <c r="Z7" s="108">
        <v>6</v>
      </c>
      <c r="AA7" s="108">
        <v>6</v>
      </c>
      <c r="AB7" s="108">
        <v>0.5</v>
      </c>
      <c r="AC7" s="99">
        <f>200*(Z7+1-AA7)*AB7/Z7</f>
        <v>16.666666666666668</v>
      </c>
      <c r="AD7" s="106">
        <f t="shared" si="4"/>
        <v>17</v>
      </c>
      <c r="AE7" s="108">
        <v>4</v>
      </c>
      <c r="AF7" s="108">
        <v>3</v>
      </c>
      <c r="AG7" s="108">
        <v>1</v>
      </c>
      <c r="AH7" s="99">
        <f>200*(AE7+1-AF7)*AG7/AE7</f>
        <v>100</v>
      </c>
      <c r="AI7" s="106">
        <f t="shared" si="5"/>
        <v>100</v>
      </c>
      <c r="AJ7" s="99">
        <f>LARGE(CHOOSE({1,2,3,4,5}, O7,T7,Y7,AD7,AI7),1)+LARGE(CHOOSE({1,2,3,4,5},O7,T7,Y7,AD7,AI7),2)+J7</f>
        <v>151</v>
      </c>
      <c r="AK7" s="96" t="s">
        <v>215</v>
      </c>
    </row>
    <row r="8" spans="1:37" ht="50.25" customHeight="1" x14ac:dyDescent="0.25">
      <c r="A8" s="21">
        <v>5</v>
      </c>
      <c r="B8" s="23" t="s">
        <v>228</v>
      </c>
      <c r="C8" s="23" t="s">
        <v>10</v>
      </c>
      <c r="D8" s="23" t="s">
        <v>37</v>
      </c>
      <c r="E8" s="23" t="s">
        <v>303</v>
      </c>
      <c r="F8" s="21">
        <v>6</v>
      </c>
      <c r="G8" s="21" t="s">
        <v>32</v>
      </c>
      <c r="H8" s="21">
        <v>0.5</v>
      </c>
      <c r="I8" s="63">
        <v>0</v>
      </c>
      <c r="J8" s="60">
        <f t="shared" si="0"/>
        <v>0</v>
      </c>
      <c r="K8" s="21">
        <v>6</v>
      </c>
      <c r="L8" s="18" t="s">
        <v>32</v>
      </c>
      <c r="M8" s="21">
        <v>0.25</v>
      </c>
      <c r="N8" s="21">
        <v>0</v>
      </c>
      <c r="O8" s="60">
        <f t="shared" si="1"/>
        <v>0</v>
      </c>
      <c r="P8" s="64">
        <v>5</v>
      </c>
      <c r="Q8" s="120" t="s">
        <v>32</v>
      </c>
      <c r="R8" s="121">
        <v>0.25</v>
      </c>
      <c r="S8" s="59">
        <v>0</v>
      </c>
      <c r="T8" s="60">
        <f t="shared" si="2"/>
        <v>0</v>
      </c>
      <c r="U8" s="47">
        <v>8</v>
      </c>
      <c r="V8" s="47" t="s">
        <v>32</v>
      </c>
      <c r="W8" s="47">
        <v>0.5</v>
      </c>
      <c r="X8" s="63">
        <v>0</v>
      </c>
      <c r="Y8" s="60">
        <f t="shared" si="3"/>
        <v>0</v>
      </c>
      <c r="Z8" s="47">
        <v>8</v>
      </c>
      <c r="AA8" s="47" t="s">
        <v>32</v>
      </c>
      <c r="AB8" s="47">
        <v>0.5</v>
      </c>
      <c r="AC8" s="59">
        <v>0</v>
      </c>
      <c r="AD8" s="60">
        <f t="shared" si="4"/>
        <v>0</v>
      </c>
      <c r="AE8" s="47">
        <v>4</v>
      </c>
      <c r="AF8" s="47">
        <v>4</v>
      </c>
      <c r="AG8" s="47">
        <v>1</v>
      </c>
      <c r="AH8" s="59">
        <f>200*(AE8+1-AF8)*AG8/AE8</f>
        <v>50</v>
      </c>
      <c r="AI8" s="60">
        <f t="shared" si="5"/>
        <v>50</v>
      </c>
      <c r="AJ8" s="61">
        <f>LARGE(CHOOSE({1,2,3,4,5}, O8,T8,Y8,AD8,AI8),1)+LARGE(CHOOSE({1,2,3,4,5},O8,T8,Y8,AD8,AI8),2)+J8</f>
        <v>50</v>
      </c>
      <c r="AK8" s="23"/>
    </row>
    <row r="9" spans="1:37" ht="47.25" customHeight="1" x14ac:dyDescent="0.25">
      <c r="A9" s="21">
        <v>6</v>
      </c>
      <c r="B9" s="25" t="s">
        <v>69</v>
      </c>
      <c r="C9" s="23" t="s">
        <v>10</v>
      </c>
      <c r="D9" s="23" t="s">
        <v>45</v>
      </c>
      <c r="E9" s="23" t="s">
        <v>129</v>
      </c>
      <c r="F9" s="59">
        <v>6</v>
      </c>
      <c r="G9" s="59">
        <v>6</v>
      </c>
      <c r="H9" s="112">
        <v>0.5</v>
      </c>
      <c r="I9" s="63">
        <f>200*(F9+1-G9)*H9/F9</f>
        <v>16.666666666666668</v>
      </c>
      <c r="J9" s="60">
        <f t="shared" si="0"/>
        <v>17</v>
      </c>
      <c r="K9" s="21">
        <v>4</v>
      </c>
      <c r="L9" s="18" t="s">
        <v>32</v>
      </c>
      <c r="M9" s="21">
        <v>0.25</v>
      </c>
      <c r="N9" s="21">
        <v>0</v>
      </c>
      <c r="O9" s="60">
        <f t="shared" si="1"/>
        <v>0</v>
      </c>
      <c r="P9" s="5">
        <v>5</v>
      </c>
      <c r="Q9" s="47">
        <v>5</v>
      </c>
      <c r="R9" s="115">
        <v>0.25</v>
      </c>
      <c r="S9" s="59">
        <f>200*(P9+1-Q9)*R9/P9</f>
        <v>10</v>
      </c>
      <c r="T9" s="60">
        <f t="shared" si="2"/>
        <v>10</v>
      </c>
      <c r="U9" s="47">
        <v>6</v>
      </c>
      <c r="V9" s="47" t="s">
        <v>32</v>
      </c>
      <c r="W9" s="47">
        <v>0.5</v>
      </c>
      <c r="X9" s="63">
        <v>0</v>
      </c>
      <c r="Y9" s="60">
        <f t="shared" si="3"/>
        <v>0</v>
      </c>
      <c r="Z9" s="47">
        <v>6</v>
      </c>
      <c r="AA9" s="47" t="s">
        <v>32</v>
      </c>
      <c r="AB9" s="47">
        <v>0.5</v>
      </c>
      <c r="AC9" s="59">
        <v>0</v>
      </c>
      <c r="AD9" s="60">
        <f t="shared" si="4"/>
        <v>0</v>
      </c>
      <c r="AE9" s="47">
        <v>4</v>
      </c>
      <c r="AF9" s="47" t="s">
        <v>32</v>
      </c>
      <c r="AG9" s="47">
        <v>1</v>
      </c>
      <c r="AH9" s="59">
        <v>0</v>
      </c>
      <c r="AI9" s="60">
        <f t="shared" si="5"/>
        <v>0</v>
      </c>
      <c r="AJ9" s="61">
        <f>LARGE(CHOOSE({1,2,3,4,5}, O9,T9,Y9,AD9,AI9),1)+LARGE(CHOOSE({1,2,3,4,5},O9,T9,Y9,AD9,AI9),2)+J9</f>
        <v>27</v>
      </c>
      <c r="AK9" s="23"/>
    </row>
  </sheetData>
  <autoFilter ref="A3:AJ7">
    <sortState ref="A5:AJ9">
      <sortCondition descending="1" ref="AJ3:AJ7"/>
    </sortState>
  </autoFilter>
  <sortState ref="A5:A14">
    <sortCondition ref="A4"/>
  </sortState>
  <mergeCells count="13">
    <mergeCell ref="AJ2:AJ3"/>
    <mergeCell ref="A1:AI1"/>
    <mergeCell ref="A2:A3"/>
    <mergeCell ref="P2:T2"/>
    <mergeCell ref="E2:E3"/>
    <mergeCell ref="D2:D3"/>
    <mergeCell ref="C2:C3"/>
    <mergeCell ref="B2:B3"/>
    <mergeCell ref="K2:O2"/>
    <mergeCell ref="F2:J2"/>
    <mergeCell ref="AE2:AI2"/>
    <mergeCell ref="U2:Y2"/>
    <mergeCell ref="Z2:AD2"/>
  </mergeCells>
  <pageMargins left="0.7" right="0.7" top="0.75" bottom="0.75" header="0.3" footer="0.3"/>
  <pageSetup paperSize="9" scale="6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1"/>
  <sheetViews>
    <sheetView view="pageBreakPreview" zoomScale="115" zoomScaleNormal="100" zoomScaleSheetLayoutView="115" workbookViewId="0">
      <selection activeCell="K2" sqref="K2:O2"/>
    </sheetView>
  </sheetViews>
  <sheetFormatPr defaultRowHeight="15" x14ac:dyDescent="0.25"/>
  <cols>
    <col min="1" max="1" width="5.28515625" style="1" customWidth="1"/>
    <col min="2" max="2" width="21.85546875" style="22" customWidth="1"/>
    <col min="3" max="3" width="3.28515625" style="22" customWidth="1"/>
    <col min="4" max="4" width="12.7109375" style="22" customWidth="1"/>
    <col min="5" max="5" width="10.5703125" style="22" bestFit="1" customWidth="1"/>
    <col min="6" max="8" width="10.5703125" style="1" customWidth="1"/>
    <col min="9" max="10" width="10.5703125" style="22" customWidth="1"/>
    <col min="11" max="11" width="10.5703125" style="87" customWidth="1"/>
    <col min="12" max="14" width="10.5703125" style="1" customWidth="1"/>
    <col min="15" max="15" width="10.5703125" style="22" customWidth="1"/>
    <col min="16" max="16" width="7.7109375" style="22" customWidth="1"/>
    <col min="17" max="16384" width="9.140625" style="22"/>
  </cols>
  <sheetData>
    <row r="1" spans="1:17" ht="21" x14ac:dyDescent="0.25">
      <c r="A1" s="153" t="s">
        <v>222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</row>
    <row r="2" spans="1:17" ht="61.5" customHeight="1" x14ac:dyDescent="0.25">
      <c r="A2" s="162" t="s">
        <v>0</v>
      </c>
      <c r="B2" s="163" t="s">
        <v>1</v>
      </c>
      <c r="C2" s="163" t="s">
        <v>6</v>
      </c>
      <c r="D2" s="163" t="s">
        <v>48</v>
      </c>
      <c r="E2" s="163" t="s">
        <v>2</v>
      </c>
      <c r="F2" s="150" t="s">
        <v>265</v>
      </c>
      <c r="G2" s="150"/>
      <c r="H2" s="150"/>
      <c r="I2" s="150"/>
      <c r="J2" s="150"/>
      <c r="K2" s="156" t="s">
        <v>270</v>
      </c>
      <c r="L2" s="156"/>
      <c r="M2" s="156"/>
      <c r="N2" s="156"/>
      <c r="O2" s="156"/>
      <c r="P2" s="160" t="s">
        <v>36</v>
      </c>
      <c r="Q2" s="151" t="s">
        <v>219</v>
      </c>
    </row>
    <row r="3" spans="1:17" ht="75" x14ac:dyDescent="0.25">
      <c r="A3" s="162"/>
      <c r="B3" s="163"/>
      <c r="C3" s="163"/>
      <c r="D3" s="163"/>
      <c r="E3" s="163"/>
      <c r="F3" s="46" t="s">
        <v>98</v>
      </c>
      <c r="G3" s="46" t="s">
        <v>99</v>
      </c>
      <c r="H3" s="46" t="s">
        <v>100</v>
      </c>
      <c r="I3" s="62" t="s">
        <v>52</v>
      </c>
      <c r="J3" s="43" t="s">
        <v>101</v>
      </c>
      <c r="K3" s="46" t="s">
        <v>98</v>
      </c>
      <c r="L3" s="46" t="s">
        <v>99</v>
      </c>
      <c r="M3" s="46" t="s">
        <v>100</v>
      </c>
      <c r="N3" s="62" t="s">
        <v>52</v>
      </c>
      <c r="O3" s="43" t="s">
        <v>101</v>
      </c>
      <c r="P3" s="161"/>
      <c r="Q3" s="152"/>
    </row>
    <row r="4" spans="1:17" x14ac:dyDescent="0.25">
      <c r="A4" s="21">
        <v>1</v>
      </c>
      <c r="B4" s="23" t="s">
        <v>209</v>
      </c>
      <c r="C4" s="23" t="s">
        <v>7</v>
      </c>
      <c r="D4" s="23" t="s">
        <v>206</v>
      </c>
      <c r="E4" s="23" t="s">
        <v>30</v>
      </c>
      <c r="F4" s="21">
        <v>10</v>
      </c>
      <c r="G4" s="21">
        <v>2</v>
      </c>
      <c r="H4" s="112">
        <v>0.5</v>
      </c>
      <c r="I4" s="63">
        <f>200*(F4+1-G4)*H4/F4</f>
        <v>90</v>
      </c>
      <c r="J4" s="69">
        <f t="shared" ref="J4:J11" si="0">ROUNDUP(I4,0)</f>
        <v>90</v>
      </c>
      <c r="K4" s="59">
        <v>15</v>
      </c>
      <c r="L4" s="21">
        <v>2</v>
      </c>
      <c r="M4" s="112">
        <v>0.5</v>
      </c>
      <c r="N4" s="63">
        <f t="shared" ref="N4:N9" si="1">200*(K4+1-L4)*M4/K4</f>
        <v>93.333333333333329</v>
      </c>
      <c r="O4" s="69">
        <f t="shared" ref="O4:O11" si="2">ROUNDUP(N4,0)</f>
        <v>94</v>
      </c>
      <c r="P4" s="88">
        <f t="shared" ref="P4:P11" si="3">SUM(J4+O4)</f>
        <v>184</v>
      </c>
      <c r="Q4" s="23"/>
    </row>
    <row r="5" spans="1:17" x14ac:dyDescent="0.25">
      <c r="A5" s="21">
        <v>2</v>
      </c>
      <c r="B5" s="23" t="s">
        <v>205</v>
      </c>
      <c r="C5" s="23" t="s">
        <v>7</v>
      </c>
      <c r="D5" s="23" t="s">
        <v>204</v>
      </c>
      <c r="E5" s="23" t="s">
        <v>54</v>
      </c>
      <c r="F5" s="21">
        <v>10</v>
      </c>
      <c r="G5" s="21">
        <v>4</v>
      </c>
      <c r="H5" s="112">
        <v>0.5</v>
      </c>
      <c r="I5" s="63">
        <f>200*(F5+1-G5)*H5/F5</f>
        <v>70</v>
      </c>
      <c r="J5" s="69">
        <f t="shared" si="0"/>
        <v>70</v>
      </c>
      <c r="K5" s="59">
        <v>15</v>
      </c>
      <c r="L5" s="59">
        <v>8</v>
      </c>
      <c r="M5" s="112">
        <v>0.5</v>
      </c>
      <c r="N5" s="63">
        <f t="shared" si="1"/>
        <v>53.333333333333336</v>
      </c>
      <c r="O5" s="69">
        <f t="shared" si="2"/>
        <v>54</v>
      </c>
      <c r="P5" s="88">
        <f t="shared" si="3"/>
        <v>124</v>
      </c>
      <c r="Q5" s="23"/>
    </row>
    <row r="6" spans="1:17" x14ac:dyDescent="0.25">
      <c r="A6" s="21">
        <v>3</v>
      </c>
      <c r="B6" s="23" t="s">
        <v>71</v>
      </c>
      <c r="C6" s="23" t="s">
        <v>7</v>
      </c>
      <c r="D6" s="23" t="s">
        <v>43</v>
      </c>
      <c r="E6" s="23" t="s">
        <v>72</v>
      </c>
      <c r="F6" s="21">
        <v>10</v>
      </c>
      <c r="G6" s="21">
        <v>6</v>
      </c>
      <c r="H6" s="112">
        <v>0.5</v>
      </c>
      <c r="I6" s="63">
        <f>200*(F6+1-G6)*H6/F6</f>
        <v>50</v>
      </c>
      <c r="J6" s="69">
        <f t="shared" si="0"/>
        <v>50</v>
      </c>
      <c r="K6" s="59">
        <v>15</v>
      </c>
      <c r="L6" s="59">
        <v>11</v>
      </c>
      <c r="M6" s="112">
        <v>0.5</v>
      </c>
      <c r="N6" s="63">
        <f t="shared" si="1"/>
        <v>33.333333333333336</v>
      </c>
      <c r="O6" s="69">
        <f t="shared" si="2"/>
        <v>34</v>
      </c>
      <c r="P6" s="88">
        <f t="shared" si="3"/>
        <v>84</v>
      </c>
      <c r="Q6" s="23"/>
    </row>
    <row r="7" spans="1:17" x14ac:dyDescent="0.25">
      <c r="A7" s="21">
        <v>4</v>
      </c>
      <c r="B7" s="23" t="s">
        <v>210</v>
      </c>
      <c r="C7" s="23" t="s">
        <v>7</v>
      </c>
      <c r="D7" s="23" t="s">
        <v>40</v>
      </c>
      <c r="E7" s="23" t="s">
        <v>25</v>
      </c>
      <c r="F7" s="21">
        <v>10</v>
      </c>
      <c r="G7" s="21" t="s">
        <v>32</v>
      </c>
      <c r="H7" s="112">
        <v>0.5</v>
      </c>
      <c r="I7" s="63">
        <v>0</v>
      </c>
      <c r="J7" s="69">
        <f t="shared" si="0"/>
        <v>0</v>
      </c>
      <c r="K7" s="59">
        <v>15</v>
      </c>
      <c r="L7" s="21">
        <v>4</v>
      </c>
      <c r="M7" s="112">
        <v>0.5</v>
      </c>
      <c r="N7" s="63">
        <f t="shared" si="1"/>
        <v>80</v>
      </c>
      <c r="O7" s="69">
        <f t="shared" si="2"/>
        <v>80</v>
      </c>
      <c r="P7" s="88">
        <f t="shared" si="3"/>
        <v>80</v>
      </c>
      <c r="Q7" s="23"/>
    </row>
    <row r="8" spans="1:17" x14ac:dyDescent="0.25">
      <c r="A8" s="21">
        <v>5</v>
      </c>
      <c r="B8" s="23" t="s">
        <v>26</v>
      </c>
      <c r="C8" s="23" t="s">
        <v>10</v>
      </c>
      <c r="D8" s="23" t="s">
        <v>37</v>
      </c>
      <c r="E8" s="23" t="s">
        <v>31</v>
      </c>
      <c r="F8" s="21">
        <v>10</v>
      </c>
      <c r="G8" s="21" t="s">
        <v>32</v>
      </c>
      <c r="H8" s="112">
        <v>0.5</v>
      </c>
      <c r="I8" s="63">
        <v>0</v>
      </c>
      <c r="J8" s="69">
        <f t="shared" si="0"/>
        <v>0</v>
      </c>
      <c r="K8" s="59">
        <v>15</v>
      </c>
      <c r="L8" s="21">
        <v>7</v>
      </c>
      <c r="M8" s="112">
        <v>0.5</v>
      </c>
      <c r="N8" s="63">
        <f t="shared" si="1"/>
        <v>60</v>
      </c>
      <c r="O8" s="69">
        <f t="shared" si="2"/>
        <v>60</v>
      </c>
      <c r="P8" s="88">
        <f t="shared" si="3"/>
        <v>60</v>
      </c>
      <c r="Q8" s="23"/>
    </row>
    <row r="9" spans="1:17" x14ac:dyDescent="0.25">
      <c r="A9" s="21">
        <v>6</v>
      </c>
      <c r="B9" s="23" t="s">
        <v>211</v>
      </c>
      <c r="C9" s="23" t="s">
        <v>10</v>
      </c>
      <c r="D9" s="23" t="s">
        <v>51</v>
      </c>
      <c r="E9" s="23" t="s">
        <v>3</v>
      </c>
      <c r="F9" s="21">
        <v>10</v>
      </c>
      <c r="G9" s="21" t="s">
        <v>32</v>
      </c>
      <c r="H9" s="112">
        <v>0.5</v>
      </c>
      <c r="I9" s="63">
        <v>0</v>
      </c>
      <c r="J9" s="69">
        <f t="shared" si="0"/>
        <v>0</v>
      </c>
      <c r="K9" s="59">
        <v>15</v>
      </c>
      <c r="L9" s="21">
        <v>9</v>
      </c>
      <c r="M9" s="112">
        <v>0.5</v>
      </c>
      <c r="N9" s="63">
        <f t="shared" si="1"/>
        <v>46.666666666666664</v>
      </c>
      <c r="O9" s="69">
        <f t="shared" si="2"/>
        <v>47</v>
      </c>
      <c r="P9" s="88">
        <f t="shared" si="3"/>
        <v>47</v>
      </c>
      <c r="Q9" s="23"/>
    </row>
    <row r="10" spans="1:17" x14ac:dyDescent="0.25">
      <c r="A10" s="21">
        <v>7</v>
      </c>
      <c r="B10" s="23" t="s">
        <v>207</v>
      </c>
      <c r="C10" s="23" t="s">
        <v>7</v>
      </c>
      <c r="D10" s="23" t="s">
        <v>45</v>
      </c>
      <c r="E10" s="23" t="s">
        <v>212</v>
      </c>
      <c r="F10" s="21">
        <v>10</v>
      </c>
      <c r="G10" s="21">
        <v>8</v>
      </c>
      <c r="H10" s="112">
        <v>0.5</v>
      </c>
      <c r="I10" s="63">
        <f>200*(F10+1-G10)*H10/F10</f>
        <v>30</v>
      </c>
      <c r="J10" s="69">
        <f t="shared" si="0"/>
        <v>30</v>
      </c>
      <c r="K10" s="59">
        <v>15</v>
      </c>
      <c r="L10" s="59" t="s">
        <v>32</v>
      </c>
      <c r="M10" s="112">
        <v>0.5</v>
      </c>
      <c r="N10" s="63">
        <v>0</v>
      </c>
      <c r="O10" s="69">
        <f t="shared" si="2"/>
        <v>0</v>
      </c>
      <c r="P10" s="88">
        <f t="shared" si="3"/>
        <v>30</v>
      </c>
      <c r="Q10" s="23"/>
    </row>
    <row r="11" spans="1:17" x14ac:dyDescent="0.25">
      <c r="A11" s="21">
        <v>8</v>
      </c>
      <c r="B11" s="23" t="s">
        <v>208</v>
      </c>
      <c r="C11" s="23" t="s">
        <v>7</v>
      </c>
      <c r="D11" s="23" t="s">
        <v>41</v>
      </c>
      <c r="E11" s="23" t="s">
        <v>213</v>
      </c>
      <c r="F11" s="21">
        <v>10</v>
      </c>
      <c r="G11" s="21">
        <v>9</v>
      </c>
      <c r="H11" s="112">
        <v>0.5</v>
      </c>
      <c r="I11" s="63">
        <f>200*(F11+1-G11)*H11/F11</f>
        <v>20</v>
      </c>
      <c r="J11" s="69">
        <f t="shared" si="0"/>
        <v>20</v>
      </c>
      <c r="K11" s="59">
        <v>15</v>
      </c>
      <c r="L11" s="59" t="s">
        <v>32</v>
      </c>
      <c r="M11" s="112">
        <v>0.5</v>
      </c>
      <c r="N11" s="63">
        <v>0</v>
      </c>
      <c r="O11" s="69">
        <f t="shared" si="2"/>
        <v>0</v>
      </c>
      <c r="P11" s="88">
        <f t="shared" si="3"/>
        <v>20</v>
      </c>
      <c r="Q11" s="23"/>
    </row>
  </sheetData>
  <autoFilter ref="A3:Q11">
    <sortState ref="A5:Q16">
      <sortCondition descending="1" ref="P3:P16"/>
    </sortState>
  </autoFilter>
  <mergeCells count="10">
    <mergeCell ref="P2:P3"/>
    <mergeCell ref="Q2:Q3"/>
    <mergeCell ref="A1:O1"/>
    <mergeCell ref="A2:A3"/>
    <mergeCell ref="B2:B3"/>
    <mergeCell ref="C2:C3"/>
    <mergeCell ref="D2:D3"/>
    <mergeCell ref="E2:E3"/>
    <mergeCell ref="K2:O2"/>
    <mergeCell ref="F2:J2"/>
  </mergeCells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3"/>
  <sheetViews>
    <sheetView view="pageBreakPreview" topLeftCell="C1" zoomScale="85" zoomScaleNormal="100" zoomScaleSheetLayoutView="85" workbookViewId="0">
      <selection activeCell="V13" sqref="V13"/>
    </sheetView>
  </sheetViews>
  <sheetFormatPr defaultRowHeight="15" x14ac:dyDescent="0.25"/>
  <cols>
    <col min="1" max="1" width="6.42578125" style="12" customWidth="1"/>
    <col min="2" max="2" width="23.42578125" style="12" customWidth="1"/>
    <col min="3" max="3" width="12.85546875" style="12" customWidth="1"/>
    <col min="4" max="4" width="12.140625" style="12" customWidth="1"/>
    <col min="5" max="5" width="7.7109375" style="12" customWidth="1"/>
    <col min="6" max="6" width="8.5703125" style="20" customWidth="1"/>
    <col min="7" max="7" width="11" style="12" customWidth="1"/>
    <col min="8" max="8" width="8.7109375" style="12" customWidth="1"/>
    <col min="9" max="9" width="7.5703125" style="12" customWidth="1"/>
    <col min="10" max="19" width="7.85546875" style="12" customWidth="1"/>
    <col min="20" max="21" width="8.7109375" style="12" customWidth="1"/>
    <col min="22" max="23" width="10.85546875" style="12" customWidth="1"/>
    <col min="24" max="24" width="8.28515625" style="12" customWidth="1"/>
    <col min="25" max="25" width="22.85546875" style="12" customWidth="1"/>
    <col min="26" max="26" width="37.42578125" style="12" customWidth="1"/>
    <col min="27" max="16384" width="9.140625" style="12"/>
  </cols>
  <sheetData>
    <row r="1" spans="1:26" ht="21" x14ac:dyDescent="0.25">
      <c r="A1" s="166" t="s">
        <v>29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</row>
    <row r="2" spans="1:26" s="8" customFormat="1" ht="56.25" customHeight="1" x14ac:dyDescent="0.25">
      <c r="A2" s="154" t="s">
        <v>0</v>
      </c>
      <c r="B2" s="154" t="s">
        <v>1</v>
      </c>
      <c r="C2" s="154" t="s">
        <v>2</v>
      </c>
      <c r="D2" s="154" t="s">
        <v>47</v>
      </c>
      <c r="E2" s="168" t="s">
        <v>274</v>
      </c>
      <c r="F2" s="168"/>
      <c r="G2" s="168"/>
      <c r="H2" s="168"/>
      <c r="I2" s="168"/>
      <c r="J2" s="169" t="s">
        <v>156</v>
      </c>
      <c r="K2" s="169"/>
      <c r="L2" s="169"/>
      <c r="M2" s="169"/>
      <c r="N2" s="169"/>
      <c r="O2" s="169" t="s">
        <v>270</v>
      </c>
      <c r="P2" s="169"/>
      <c r="Q2" s="169"/>
      <c r="R2" s="169"/>
      <c r="S2" s="169"/>
      <c r="T2" s="169" t="s">
        <v>304</v>
      </c>
      <c r="U2" s="169"/>
      <c r="V2" s="169"/>
      <c r="W2" s="169"/>
      <c r="X2" s="169"/>
      <c r="Y2" s="164" t="s">
        <v>220</v>
      </c>
    </row>
    <row r="3" spans="1:26" s="37" customFormat="1" ht="99" customHeight="1" x14ac:dyDescent="0.25">
      <c r="A3" s="155"/>
      <c r="B3" s="155"/>
      <c r="C3" s="155"/>
      <c r="D3" s="155"/>
      <c r="E3" s="10" t="s">
        <v>98</v>
      </c>
      <c r="F3" s="10" t="s">
        <v>99</v>
      </c>
      <c r="G3" s="10" t="s">
        <v>100</v>
      </c>
      <c r="H3" s="67" t="s">
        <v>52</v>
      </c>
      <c r="I3" s="43" t="s">
        <v>101</v>
      </c>
      <c r="J3" s="10" t="s">
        <v>98</v>
      </c>
      <c r="K3" s="10" t="s">
        <v>99</v>
      </c>
      <c r="L3" s="10" t="s">
        <v>100</v>
      </c>
      <c r="M3" s="67" t="s">
        <v>52</v>
      </c>
      <c r="N3" s="43" t="s">
        <v>101</v>
      </c>
      <c r="O3" s="10" t="s">
        <v>98</v>
      </c>
      <c r="P3" s="10" t="s">
        <v>99</v>
      </c>
      <c r="Q3" s="10" t="s">
        <v>100</v>
      </c>
      <c r="R3" s="68" t="s">
        <v>52</v>
      </c>
      <c r="S3" s="43" t="s">
        <v>101</v>
      </c>
      <c r="T3" s="10" t="s">
        <v>98</v>
      </c>
      <c r="U3" s="10" t="s">
        <v>99</v>
      </c>
      <c r="V3" s="10" t="s">
        <v>100</v>
      </c>
      <c r="W3" s="68" t="s">
        <v>52</v>
      </c>
      <c r="X3" s="43" t="s">
        <v>101</v>
      </c>
      <c r="Y3" s="165"/>
    </row>
    <row r="4" spans="1:26" s="8" customFormat="1" ht="30.75" customHeight="1" x14ac:dyDescent="0.25">
      <c r="A4" s="18">
        <v>1</v>
      </c>
      <c r="B4" s="83" t="s">
        <v>158</v>
      </c>
      <c r="C4" s="83" t="s">
        <v>160</v>
      </c>
      <c r="D4" s="83" t="s">
        <v>39</v>
      </c>
      <c r="E4" s="18">
        <v>3</v>
      </c>
      <c r="F4" s="18">
        <v>1</v>
      </c>
      <c r="G4" s="18">
        <v>0.5</v>
      </c>
      <c r="H4" s="13">
        <f>200*(E4+1-F4)*G4/E4</f>
        <v>100</v>
      </c>
      <c r="I4" s="80">
        <f t="shared" ref="I4:I9" si="0">ROUNDUP(H4,0)</f>
        <v>100</v>
      </c>
      <c r="J4" s="79">
        <v>4</v>
      </c>
      <c r="K4" s="79">
        <v>2</v>
      </c>
      <c r="L4" s="79">
        <v>0.5</v>
      </c>
      <c r="M4" s="13">
        <f>200*(J4+1-K4)*L4/J4</f>
        <v>75</v>
      </c>
      <c r="N4" s="80">
        <f t="shared" ref="N4:N9" si="1">ROUNDUP(M4,0)</f>
        <v>75</v>
      </c>
      <c r="O4" s="18">
        <v>5</v>
      </c>
      <c r="P4" s="18">
        <v>2</v>
      </c>
      <c r="Q4" s="18">
        <v>0.5</v>
      </c>
      <c r="R4" s="13">
        <f>200*(O4+1-P4)*Q4/O4</f>
        <v>80</v>
      </c>
      <c r="S4" s="80">
        <f t="shared" ref="S4:S9" si="2">ROUNDUP(R4,0)</f>
        <v>80</v>
      </c>
      <c r="T4" s="18">
        <v>4</v>
      </c>
      <c r="U4" s="18">
        <v>2</v>
      </c>
      <c r="V4" s="18">
        <v>1</v>
      </c>
      <c r="W4" s="13">
        <f>200*(T4+1-U4)*V4/T4</f>
        <v>150</v>
      </c>
      <c r="X4" s="80">
        <f t="shared" ref="X4:X9" si="3">ROUNDUP(W4,0)</f>
        <v>150</v>
      </c>
      <c r="Y4" s="61">
        <f>LARGE(CHOOSE({1,2,3}, N4,S4,X4),1)+LARGE(CHOOSE({1,2,3},N4,S4,X4),2)+I4</f>
        <v>330</v>
      </c>
    </row>
    <row r="5" spans="1:26" s="20" customFormat="1" ht="52.5" customHeight="1" x14ac:dyDescent="0.25">
      <c r="A5" s="18">
        <v>2</v>
      </c>
      <c r="B5" s="4" t="s">
        <v>201</v>
      </c>
      <c r="C5" s="94" t="s">
        <v>202</v>
      </c>
      <c r="D5" s="18" t="s">
        <v>39</v>
      </c>
      <c r="E5" s="30">
        <v>3</v>
      </c>
      <c r="F5" s="18">
        <v>2</v>
      </c>
      <c r="G5" s="30">
        <v>0.5</v>
      </c>
      <c r="H5" s="13">
        <f>200*(E5+1-F5)*G5/E5</f>
        <v>66.666666666666671</v>
      </c>
      <c r="I5" s="80">
        <f t="shared" si="0"/>
        <v>67</v>
      </c>
      <c r="J5" s="79">
        <v>4</v>
      </c>
      <c r="K5" s="85" t="s">
        <v>166</v>
      </c>
      <c r="L5" s="79">
        <v>0.5</v>
      </c>
      <c r="M5" s="79">
        <v>50</v>
      </c>
      <c r="N5" s="80">
        <f t="shared" si="1"/>
        <v>50</v>
      </c>
      <c r="O5" s="79">
        <v>5</v>
      </c>
      <c r="P5" s="84" t="s">
        <v>166</v>
      </c>
      <c r="Q5" s="18">
        <v>0.5</v>
      </c>
      <c r="R5" s="79">
        <v>30</v>
      </c>
      <c r="S5" s="80">
        <f t="shared" si="2"/>
        <v>30</v>
      </c>
      <c r="T5" s="79">
        <v>4</v>
      </c>
      <c r="U5" s="5">
        <v>1</v>
      </c>
      <c r="V5" s="18">
        <v>1</v>
      </c>
      <c r="W5" s="13">
        <f>200*(T5+1-U5)*V5/T5</f>
        <v>200</v>
      </c>
      <c r="X5" s="80">
        <f t="shared" si="3"/>
        <v>200</v>
      </c>
      <c r="Y5" s="61">
        <f>LARGE(CHOOSE({1,2,3}, N5,S5,X5),1)+LARGE(CHOOSE({1,2,3},N5,S5,X5),2)+I5</f>
        <v>317</v>
      </c>
    </row>
    <row r="6" spans="1:26" ht="33" customHeight="1" x14ac:dyDescent="0.25">
      <c r="A6" s="18">
        <v>3</v>
      </c>
      <c r="B6" s="123" t="s">
        <v>305</v>
      </c>
      <c r="C6" s="124" t="s">
        <v>308</v>
      </c>
      <c r="D6" s="18" t="s">
        <v>306</v>
      </c>
      <c r="E6" s="18">
        <v>3</v>
      </c>
      <c r="F6" s="13" t="s">
        <v>32</v>
      </c>
      <c r="G6" s="18">
        <v>0.5</v>
      </c>
      <c r="H6" s="13">
        <v>0</v>
      </c>
      <c r="I6" s="80">
        <f t="shared" si="0"/>
        <v>0</v>
      </c>
      <c r="J6" s="79">
        <v>4</v>
      </c>
      <c r="K6" s="24" t="s">
        <v>32</v>
      </c>
      <c r="L6" s="79">
        <v>0.5</v>
      </c>
      <c r="M6" s="13">
        <v>0</v>
      </c>
      <c r="N6" s="80">
        <f t="shared" si="1"/>
        <v>0</v>
      </c>
      <c r="O6" s="18">
        <v>5</v>
      </c>
      <c r="P6" s="18" t="s">
        <v>32</v>
      </c>
      <c r="Q6" s="18">
        <v>0.5</v>
      </c>
      <c r="R6" s="13">
        <v>0</v>
      </c>
      <c r="S6" s="80">
        <f t="shared" si="2"/>
        <v>0</v>
      </c>
      <c r="T6" s="79">
        <v>4</v>
      </c>
      <c r="U6" s="79">
        <v>3</v>
      </c>
      <c r="V6" s="79">
        <v>1</v>
      </c>
      <c r="W6" s="13">
        <f>200*(T6+1-U6)*V6/T6</f>
        <v>100</v>
      </c>
      <c r="X6" s="80">
        <f t="shared" si="3"/>
        <v>100</v>
      </c>
      <c r="Y6" s="61">
        <f>LARGE(CHOOSE({1,2,3}, N6,S6,X6),1)+LARGE(CHOOSE({1,2,3},N6,S6,X6),2)+I6</f>
        <v>100</v>
      </c>
    </row>
    <row r="7" spans="1:26" s="9" customFormat="1" ht="33.75" customHeight="1" x14ac:dyDescent="0.25">
      <c r="A7" s="18">
        <v>4</v>
      </c>
      <c r="B7" s="123" t="s">
        <v>307</v>
      </c>
      <c r="C7" s="124" t="s">
        <v>309</v>
      </c>
      <c r="D7" s="18" t="s">
        <v>39</v>
      </c>
      <c r="E7" s="30">
        <v>3</v>
      </c>
      <c r="F7" s="124" t="s">
        <v>166</v>
      </c>
      <c r="G7" s="30">
        <v>0.5</v>
      </c>
      <c r="H7" s="13">
        <v>0</v>
      </c>
      <c r="I7" s="80">
        <f t="shared" si="0"/>
        <v>0</v>
      </c>
      <c r="J7" s="79">
        <v>4</v>
      </c>
      <c r="K7" s="84" t="s">
        <v>166</v>
      </c>
      <c r="L7" s="79">
        <v>0.5</v>
      </c>
      <c r="M7" s="79">
        <v>6.5</v>
      </c>
      <c r="N7" s="80">
        <f t="shared" si="1"/>
        <v>7</v>
      </c>
      <c r="O7" s="79">
        <v>5</v>
      </c>
      <c r="P7" s="84" t="s">
        <v>166</v>
      </c>
      <c r="Q7" s="79">
        <v>0.5</v>
      </c>
      <c r="R7" s="79">
        <v>10</v>
      </c>
      <c r="S7" s="80">
        <f t="shared" si="2"/>
        <v>10</v>
      </c>
      <c r="T7" s="79">
        <v>4</v>
      </c>
      <c r="U7" s="79">
        <v>4</v>
      </c>
      <c r="V7" s="79">
        <v>1</v>
      </c>
      <c r="W7" s="13">
        <f>200*(T7+1-U7)*V7/T7</f>
        <v>50</v>
      </c>
      <c r="X7" s="80">
        <f t="shared" si="3"/>
        <v>50</v>
      </c>
      <c r="Y7" s="61">
        <f>LARGE(CHOOSE({1,2,3}, N7,S7,X7),1)+LARGE(CHOOSE({1,2,3},N7,S7,X7),2)+I7</f>
        <v>60</v>
      </c>
    </row>
    <row r="8" spans="1:26" s="126" customFormat="1" ht="34.5" hidden="1" customHeight="1" x14ac:dyDescent="0.25">
      <c r="A8" s="97">
        <v>5</v>
      </c>
      <c r="B8" s="134" t="s">
        <v>159</v>
      </c>
      <c r="C8" s="134" t="s">
        <v>161</v>
      </c>
      <c r="D8" s="134" t="s">
        <v>157</v>
      </c>
      <c r="E8" s="97">
        <v>3</v>
      </c>
      <c r="F8" s="98" t="s">
        <v>32</v>
      </c>
      <c r="G8" s="97">
        <v>0.5</v>
      </c>
      <c r="H8" s="98">
        <v>0</v>
      </c>
      <c r="I8" s="98">
        <f t="shared" si="0"/>
        <v>0</v>
      </c>
      <c r="J8" s="98">
        <v>4</v>
      </c>
      <c r="K8" s="98">
        <v>3</v>
      </c>
      <c r="L8" s="98">
        <v>0.5</v>
      </c>
      <c r="M8" s="98">
        <f>200*(J8+1-K8)*L8/J8</f>
        <v>50</v>
      </c>
      <c r="N8" s="98">
        <f t="shared" si="1"/>
        <v>50</v>
      </c>
      <c r="O8" s="97">
        <v>5</v>
      </c>
      <c r="P8" s="97" t="s">
        <v>32</v>
      </c>
      <c r="Q8" s="97">
        <v>0.5</v>
      </c>
      <c r="R8" s="98">
        <v>0</v>
      </c>
      <c r="S8" s="98">
        <f t="shared" si="2"/>
        <v>0</v>
      </c>
      <c r="T8" s="97">
        <v>4</v>
      </c>
      <c r="U8" s="97" t="s">
        <v>32</v>
      </c>
      <c r="V8" s="97">
        <v>1</v>
      </c>
      <c r="W8" s="98">
        <v>0</v>
      </c>
      <c r="X8" s="98">
        <f t="shared" si="3"/>
        <v>0</v>
      </c>
      <c r="Y8" s="99">
        <f>LARGE(CHOOSE({1,2,3}, N8,S8,X8),1)+LARGE(CHOOSE({1,2,3},N8,S8,X8),2)+I8</f>
        <v>50</v>
      </c>
      <c r="Z8" s="126" t="s">
        <v>317</v>
      </c>
    </row>
    <row r="9" spans="1:26" s="20" customFormat="1" ht="30" hidden="1" x14ac:dyDescent="0.25">
      <c r="A9" s="97">
        <v>6</v>
      </c>
      <c r="B9" s="100" t="s">
        <v>167</v>
      </c>
      <c r="C9" s="100" t="s">
        <v>168</v>
      </c>
      <c r="D9" s="101" t="s">
        <v>39</v>
      </c>
      <c r="E9" s="97">
        <v>3</v>
      </c>
      <c r="F9" s="98" t="s">
        <v>32</v>
      </c>
      <c r="G9" s="97">
        <v>0.5</v>
      </c>
      <c r="H9" s="98">
        <v>0</v>
      </c>
      <c r="I9" s="98">
        <f t="shared" si="0"/>
        <v>0</v>
      </c>
      <c r="J9" s="98">
        <v>4</v>
      </c>
      <c r="K9" s="125" t="s">
        <v>166</v>
      </c>
      <c r="L9" s="98">
        <v>0.5</v>
      </c>
      <c r="M9" s="98">
        <v>12.5</v>
      </c>
      <c r="N9" s="98">
        <f t="shared" si="1"/>
        <v>13</v>
      </c>
      <c r="O9" s="98">
        <v>5</v>
      </c>
      <c r="P9" s="98">
        <v>5</v>
      </c>
      <c r="Q9" s="97">
        <v>0.5</v>
      </c>
      <c r="R9" s="98">
        <f>200*(O9+1-P9)*Q9/O9</f>
        <v>20</v>
      </c>
      <c r="S9" s="98">
        <f t="shared" si="2"/>
        <v>20</v>
      </c>
      <c r="T9" s="98">
        <v>4</v>
      </c>
      <c r="U9" s="98" t="s">
        <v>32</v>
      </c>
      <c r="V9" s="97">
        <v>1</v>
      </c>
      <c r="W9" s="98">
        <v>0</v>
      </c>
      <c r="X9" s="98">
        <f t="shared" si="3"/>
        <v>0</v>
      </c>
      <c r="Y9" s="99">
        <f>LARGE(CHOOSE({1,2,3}, N9,S9,X9),1)+LARGE(CHOOSE({1,2,3},N9,S9,X9),2)+I9</f>
        <v>33</v>
      </c>
      <c r="Z9" s="126" t="s">
        <v>310</v>
      </c>
    </row>
    <row r="10" spans="1:26" s="9" customFormat="1" x14ac:dyDescent="0.25">
      <c r="A10" s="12"/>
      <c r="B10" s="12"/>
      <c r="C10" s="12"/>
      <c r="D10" s="12"/>
      <c r="E10" s="12"/>
      <c r="F10" s="20"/>
      <c r="G10" s="12"/>
      <c r="H10" s="12"/>
      <c r="I10" s="12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2"/>
    </row>
    <row r="11" spans="1:26" s="9" customFormat="1" x14ac:dyDescent="0.25">
      <c r="A11" s="12"/>
      <c r="B11" s="12"/>
      <c r="C11" s="12"/>
      <c r="D11" s="12"/>
      <c r="E11" s="12"/>
      <c r="F11" s="20"/>
      <c r="G11" s="12"/>
      <c r="H11" s="12"/>
      <c r="I11" s="12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2"/>
    </row>
    <row r="12" spans="1:26" s="9" customFormat="1" x14ac:dyDescent="0.25">
      <c r="A12" s="12"/>
      <c r="B12" s="12"/>
      <c r="C12" s="12"/>
      <c r="D12" s="12"/>
      <c r="E12" s="12"/>
      <c r="F12" s="20"/>
      <c r="G12" s="12"/>
      <c r="H12" s="12"/>
      <c r="I12" s="12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2"/>
    </row>
    <row r="13" spans="1:26" s="9" customFormat="1" x14ac:dyDescent="0.25">
      <c r="A13" s="12"/>
      <c r="B13" s="12"/>
      <c r="C13" s="12"/>
      <c r="D13" s="12"/>
      <c r="E13" s="12"/>
      <c r="F13" s="20"/>
      <c r="G13" s="12"/>
      <c r="H13" s="12"/>
      <c r="I13" s="12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2"/>
    </row>
  </sheetData>
  <autoFilter ref="A3:Y7">
    <sortState ref="A5:Y9">
      <sortCondition descending="1" ref="Y3:Y7"/>
    </sortState>
  </autoFilter>
  <mergeCells count="10">
    <mergeCell ref="Y2:Y3"/>
    <mergeCell ref="A1:X1"/>
    <mergeCell ref="A2:A3"/>
    <mergeCell ref="B2:B3"/>
    <mergeCell ref="C2:C3"/>
    <mergeCell ref="D2:D3"/>
    <mergeCell ref="E2:I2"/>
    <mergeCell ref="J2:N2"/>
    <mergeCell ref="T2:X2"/>
    <mergeCell ref="O2:S2"/>
  </mergeCells>
  <pageMargins left="0.7" right="0.7" top="0.75" bottom="0.75" header="0.3" footer="0.3"/>
  <pageSetup paperSize="9" scale="70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view="pageBreakPreview" zoomScaleNormal="100" zoomScaleSheetLayoutView="100" workbookViewId="0">
      <selection activeCell="D20" sqref="D20"/>
    </sheetView>
  </sheetViews>
  <sheetFormatPr defaultRowHeight="15" x14ac:dyDescent="0.25"/>
  <cols>
    <col min="1" max="1" width="11.140625" style="22" customWidth="1"/>
    <col min="2" max="2" width="21.42578125" style="22" customWidth="1"/>
    <col min="3" max="3" width="15.7109375" style="22" customWidth="1"/>
    <col min="4" max="9" width="9.140625" style="22" customWidth="1"/>
    <col min="10" max="10" width="28.7109375" style="22" customWidth="1"/>
    <col min="11" max="11" width="9.140625" style="22" customWidth="1"/>
    <col min="12" max="16384" width="9.140625" style="22"/>
  </cols>
  <sheetData>
    <row r="1" spans="1:11" ht="21" x14ac:dyDescent="0.25">
      <c r="A1" s="170" t="s">
        <v>96</v>
      </c>
      <c r="B1" s="170"/>
      <c r="C1" s="170"/>
      <c r="D1" s="170"/>
      <c r="E1" s="170"/>
      <c r="F1" s="170"/>
      <c r="G1" s="170"/>
      <c r="H1" s="170"/>
      <c r="I1" s="170"/>
      <c r="J1" s="170"/>
      <c r="K1" s="171"/>
    </row>
    <row r="2" spans="1:11" s="127" customFormat="1" ht="32.25" hidden="1" customHeight="1" x14ac:dyDescent="0.25">
      <c r="A2" s="103">
        <v>2</v>
      </c>
      <c r="B2" s="96" t="s">
        <v>311</v>
      </c>
      <c r="C2" s="128" t="s">
        <v>312</v>
      </c>
      <c r="D2" s="96" t="s">
        <v>306</v>
      </c>
      <c r="E2" s="102">
        <v>2</v>
      </c>
      <c r="F2" s="102">
        <v>1</v>
      </c>
      <c r="G2" s="102">
        <v>1</v>
      </c>
      <c r="H2" s="98">
        <f>200*(E2+1-F2)*G2/E2</f>
        <v>200</v>
      </c>
      <c r="I2" s="98">
        <f>ROUNDUP(H2,0)</f>
        <v>200</v>
      </c>
      <c r="J2" s="96" t="s">
        <v>313</v>
      </c>
      <c r="K2" s="102"/>
    </row>
    <row r="5" spans="1:11" x14ac:dyDescent="0.25">
      <c r="J5" s="22">
        <v>0</v>
      </c>
    </row>
  </sheetData>
  <mergeCells count="1">
    <mergeCell ref="A1:K1"/>
  </mergeCells>
  <pageMargins left="0.7" right="0.7" top="0.75" bottom="0.75" header="0.3" footer="0.3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12"/>
  <sheetViews>
    <sheetView tabSelected="1" view="pageBreakPreview" zoomScaleNormal="100" zoomScaleSheetLayoutView="100" workbookViewId="0">
      <pane xSplit="7" ySplit="3" topLeftCell="R4" activePane="bottomRight" state="frozen"/>
      <selection pane="topRight" activeCell="H1" sqref="H1"/>
      <selection pane="bottomLeft" activeCell="A4" sqref="A4"/>
      <selection pane="bottomRight" activeCell="AC15" sqref="AC15"/>
    </sheetView>
  </sheetViews>
  <sheetFormatPr defaultRowHeight="15" x14ac:dyDescent="0.25"/>
  <cols>
    <col min="1" max="1" width="6.140625" style="22" customWidth="1"/>
    <col min="2" max="2" width="21.28515625" style="22" customWidth="1"/>
    <col min="3" max="3" width="15.7109375" style="22" customWidth="1"/>
    <col min="4" max="4" width="9.140625" style="22"/>
    <col min="5" max="5" width="8.42578125" style="1" customWidth="1"/>
    <col min="6" max="6" width="9.140625" style="1" customWidth="1"/>
    <col min="7" max="7" width="7.28515625" style="1" customWidth="1"/>
    <col min="8" max="8" width="9.140625" style="1" customWidth="1"/>
    <col min="9" max="9" width="9.140625" style="22" customWidth="1"/>
    <col min="10" max="29" width="6.7109375" style="22" customWidth="1"/>
    <col min="30" max="30" width="9.140625" style="22"/>
    <col min="31" max="31" width="16.85546875" style="22" customWidth="1"/>
    <col min="32" max="16384" width="9.140625" style="22"/>
  </cols>
  <sheetData>
    <row r="1" spans="1:31" ht="21" x14ac:dyDescent="0.25">
      <c r="A1" s="170" t="s">
        <v>97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</row>
    <row r="2" spans="1:31" ht="67.5" customHeight="1" x14ac:dyDescent="0.25">
      <c r="A2" s="172" t="s">
        <v>0</v>
      </c>
      <c r="B2" s="172" t="s">
        <v>1</v>
      </c>
      <c r="C2" s="172" t="s">
        <v>2</v>
      </c>
      <c r="D2" s="172" t="s">
        <v>47</v>
      </c>
      <c r="E2" s="168" t="s">
        <v>274</v>
      </c>
      <c r="F2" s="168"/>
      <c r="G2" s="168"/>
      <c r="H2" s="168"/>
      <c r="I2" s="168"/>
      <c r="J2" s="169" t="s">
        <v>149</v>
      </c>
      <c r="K2" s="169"/>
      <c r="L2" s="169"/>
      <c r="M2" s="169"/>
      <c r="N2" s="169"/>
      <c r="O2" s="169" t="s">
        <v>267</v>
      </c>
      <c r="P2" s="169"/>
      <c r="Q2" s="169"/>
      <c r="R2" s="169"/>
      <c r="S2" s="169"/>
      <c r="T2" s="169" t="s">
        <v>275</v>
      </c>
      <c r="U2" s="169"/>
      <c r="V2" s="169"/>
      <c r="W2" s="169"/>
      <c r="X2" s="169"/>
      <c r="Y2" s="169" t="s">
        <v>304</v>
      </c>
      <c r="Z2" s="169"/>
      <c r="AA2" s="169"/>
      <c r="AB2" s="169"/>
      <c r="AC2" s="169"/>
      <c r="AD2" s="173" t="s">
        <v>221</v>
      </c>
    </row>
    <row r="3" spans="1:31" ht="88.5" customHeight="1" x14ac:dyDescent="0.25">
      <c r="A3" s="172"/>
      <c r="B3" s="172"/>
      <c r="C3" s="172"/>
      <c r="D3" s="172"/>
      <c r="E3" s="10" t="s">
        <v>98</v>
      </c>
      <c r="F3" s="10" t="s">
        <v>99</v>
      </c>
      <c r="G3" s="10" t="s">
        <v>100</v>
      </c>
      <c r="H3" s="68" t="s">
        <v>52</v>
      </c>
      <c r="I3" s="43" t="s">
        <v>101</v>
      </c>
      <c r="J3" s="10" t="s">
        <v>98</v>
      </c>
      <c r="K3" s="10" t="s">
        <v>99</v>
      </c>
      <c r="L3" s="10" t="s">
        <v>100</v>
      </c>
      <c r="M3" s="68" t="s">
        <v>52</v>
      </c>
      <c r="N3" s="43" t="s">
        <v>101</v>
      </c>
      <c r="O3" s="10" t="s">
        <v>98</v>
      </c>
      <c r="P3" s="10" t="s">
        <v>99</v>
      </c>
      <c r="Q3" s="10" t="s">
        <v>100</v>
      </c>
      <c r="R3" s="68" t="s">
        <v>52</v>
      </c>
      <c r="S3" s="43" t="s">
        <v>101</v>
      </c>
      <c r="T3" s="10" t="s">
        <v>98</v>
      </c>
      <c r="U3" s="10" t="s">
        <v>99</v>
      </c>
      <c r="V3" s="10" t="s">
        <v>100</v>
      </c>
      <c r="W3" s="68" t="s">
        <v>52</v>
      </c>
      <c r="X3" s="43" t="s">
        <v>101</v>
      </c>
      <c r="Y3" s="10" t="s">
        <v>98</v>
      </c>
      <c r="Z3" s="10" t="s">
        <v>99</v>
      </c>
      <c r="AA3" s="10" t="s">
        <v>100</v>
      </c>
      <c r="AB3" s="68" t="s">
        <v>52</v>
      </c>
      <c r="AC3" s="43" t="s">
        <v>101</v>
      </c>
      <c r="AD3" s="173"/>
      <c r="AE3" s="111" t="s">
        <v>218</v>
      </c>
    </row>
    <row r="4" spans="1:31" ht="30" hidden="1" customHeight="1" x14ac:dyDescent="0.25">
      <c r="A4" s="21">
        <v>1</v>
      </c>
      <c r="B4" s="65" t="s">
        <v>150</v>
      </c>
      <c r="C4" s="31" t="s">
        <v>153</v>
      </c>
      <c r="D4" s="31" t="s">
        <v>38</v>
      </c>
      <c r="E4" s="64">
        <v>3</v>
      </c>
      <c r="F4" s="64" t="s">
        <v>32</v>
      </c>
      <c r="G4" s="64">
        <v>1</v>
      </c>
      <c r="H4" s="64">
        <v>0</v>
      </c>
      <c r="I4" s="7">
        <f>ROUNDUP(H4,0)</f>
        <v>0</v>
      </c>
      <c r="J4" s="21">
        <v>8</v>
      </c>
      <c r="K4" s="21">
        <v>4</v>
      </c>
      <c r="L4" s="21">
        <v>0.5</v>
      </c>
      <c r="M4" s="64">
        <f>200*(J4+1-K4)*L4/J4</f>
        <v>62.5</v>
      </c>
      <c r="N4" s="7">
        <f>ROUNDUP(M4,0)</f>
        <v>63</v>
      </c>
      <c r="O4" s="21">
        <v>6</v>
      </c>
      <c r="P4" s="21">
        <v>5</v>
      </c>
      <c r="Q4" s="21">
        <v>0.5</v>
      </c>
      <c r="R4" s="64">
        <f>200*(O4+1-P4)*Q4/O4</f>
        <v>33.333333333333336</v>
      </c>
      <c r="S4" s="7">
        <f>ROUNDUP(R4,0)</f>
        <v>34</v>
      </c>
      <c r="T4" s="21">
        <v>3</v>
      </c>
      <c r="U4" s="21" t="s">
        <v>32</v>
      </c>
      <c r="V4" s="21">
        <v>0.5</v>
      </c>
      <c r="W4" s="64">
        <v>0</v>
      </c>
      <c r="X4" s="7">
        <f t="shared" ref="X4:X7" si="0">ROUNDUP(W4,0)</f>
        <v>0</v>
      </c>
      <c r="AD4" s="61">
        <f>LARGE(CHOOSE({1,2,3},N4,S4,X4),1)+LARGE(CHOOSE({1,2,3},N4,S4,X4),2)+I4</f>
        <v>97</v>
      </c>
    </row>
    <row r="5" spans="1:31" s="81" customFormat="1" ht="38.25" customHeight="1" x14ac:dyDescent="0.25">
      <c r="A5" s="3">
        <v>1</v>
      </c>
      <c r="B5" s="65" t="s">
        <v>151</v>
      </c>
      <c r="C5" s="31" t="s">
        <v>154</v>
      </c>
      <c r="D5" s="31" t="s">
        <v>38</v>
      </c>
      <c r="E5" s="64">
        <v>3</v>
      </c>
      <c r="F5" s="64" t="s">
        <v>166</v>
      </c>
      <c r="G5" s="64">
        <v>0.5</v>
      </c>
      <c r="H5" s="64">
        <v>33.5</v>
      </c>
      <c r="I5" s="7">
        <f>ROUNDUP(H5,0)</f>
        <v>34</v>
      </c>
      <c r="J5" s="21">
        <v>8</v>
      </c>
      <c r="K5" s="114" t="s">
        <v>166</v>
      </c>
      <c r="L5" s="21">
        <v>0.5</v>
      </c>
      <c r="M5" s="64">
        <v>47</v>
      </c>
      <c r="N5" s="7">
        <f>ROUNDUP(M5,0)</f>
        <v>47</v>
      </c>
      <c r="O5" s="21">
        <v>6</v>
      </c>
      <c r="P5" s="114" t="s">
        <v>166</v>
      </c>
      <c r="Q5" s="21">
        <v>0.5</v>
      </c>
      <c r="R5" s="64">
        <v>39</v>
      </c>
      <c r="S5" s="7">
        <f>ROUNDUP(R5,0)</f>
        <v>39</v>
      </c>
      <c r="T5" s="21">
        <v>3</v>
      </c>
      <c r="U5" s="113" t="s">
        <v>32</v>
      </c>
      <c r="V5" s="21">
        <v>0.5</v>
      </c>
      <c r="W5" s="64">
        <v>9</v>
      </c>
      <c r="X5" s="7">
        <f t="shared" si="0"/>
        <v>9</v>
      </c>
      <c r="Y5" s="113">
        <v>2</v>
      </c>
      <c r="Z5" s="113">
        <v>2</v>
      </c>
      <c r="AA5" s="113">
        <v>1</v>
      </c>
      <c r="AB5" s="21">
        <f>200*(Y5+1-Z5)*AA5/Y5</f>
        <v>100</v>
      </c>
      <c r="AC5" s="7">
        <f>ROUNDUP(AB5,0)</f>
        <v>100</v>
      </c>
      <c r="AD5" s="69">
        <f>LARGE(CHOOSE({1,2,3,4},N5,S5,X5,AC5),1)+LARGE(CHOOSE({1,2,3,4},N5,S5,X5,AC5),2)+I5</f>
        <v>181</v>
      </c>
    </row>
    <row r="6" spans="1:31" ht="44.25" customHeight="1" x14ac:dyDescent="0.25">
      <c r="A6" s="3">
        <v>2</v>
      </c>
      <c r="B6" s="31" t="s">
        <v>164</v>
      </c>
      <c r="C6" s="31" t="s">
        <v>165</v>
      </c>
      <c r="D6" s="31" t="s">
        <v>38</v>
      </c>
      <c r="E6" s="64">
        <v>3</v>
      </c>
      <c r="F6" s="64" t="s">
        <v>203</v>
      </c>
      <c r="G6" s="64">
        <v>0.5</v>
      </c>
      <c r="H6" s="64">
        <v>0</v>
      </c>
      <c r="I6" s="7">
        <f>ROUNDUP(H6,0)</f>
        <v>0</v>
      </c>
      <c r="J6" s="21">
        <v>8</v>
      </c>
      <c r="K6" s="21" t="s">
        <v>32</v>
      </c>
      <c r="L6" s="21">
        <v>0.5</v>
      </c>
      <c r="M6" s="64">
        <v>0</v>
      </c>
      <c r="N6" s="7">
        <f>ROUNDUP(M6,0)</f>
        <v>0</v>
      </c>
      <c r="O6" s="21">
        <v>6</v>
      </c>
      <c r="P6" s="21">
        <v>6</v>
      </c>
      <c r="Q6" s="21">
        <v>0.5</v>
      </c>
      <c r="R6" s="21">
        <f>200*(O6+1-P6)*Q6/O6</f>
        <v>16.666666666666668</v>
      </c>
      <c r="S6" s="7">
        <f>ROUNDUP(R6,0)</f>
        <v>17</v>
      </c>
      <c r="T6" s="21">
        <v>3</v>
      </c>
      <c r="U6" s="113" t="s">
        <v>32</v>
      </c>
      <c r="V6" s="21">
        <v>0.5</v>
      </c>
      <c r="W6" s="64">
        <v>0</v>
      </c>
      <c r="X6" s="7">
        <f t="shared" si="0"/>
        <v>0</v>
      </c>
      <c r="Y6" s="113">
        <v>2</v>
      </c>
      <c r="Z6" s="21" t="s">
        <v>32</v>
      </c>
      <c r="AA6" s="113">
        <v>1</v>
      </c>
      <c r="AB6" s="21">
        <v>0</v>
      </c>
      <c r="AC6" s="136">
        <v>0</v>
      </c>
      <c r="AD6" s="69">
        <f>LARGE(CHOOSE({1,2,3,4},N6,S6,X6,AC6),1)+LARGE(CHOOSE({1,2,3,4},N6,S6,X6,AC6),2)+I6</f>
        <v>17</v>
      </c>
    </row>
    <row r="7" spans="1:31" s="104" customFormat="1" ht="74.25" customHeight="1" x14ac:dyDescent="0.25">
      <c r="A7" s="103">
        <v>3</v>
      </c>
      <c r="B7" s="109" t="s">
        <v>152</v>
      </c>
      <c r="C7" s="96" t="s">
        <v>155</v>
      </c>
      <c r="D7" s="96" t="s">
        <v>93</v>
      </c>
      <c r="E7" s="107">
        <v>3</v>
      </c>
      <c r="F7" s="107" t="s">
        <v>32</v>
      </c>
      <c r="G7" s="107">
        <v>0.5</v>
      </c>
      <c r="H7" s="107">
        <v>0</v>
      </c>
      <c r="I7" s="107">
        <f>ROUNDUP(H7,0)</f>
        <v>0</v>
      </c>
      <c r="J7" s="103">
        <v>8</v>
      </c>
      <c r="K7" s="103">
        <v>8</v>
      </c>
      <c r="L7" s="103">
        <v>0.5</v>
      </c>
      <c r="M7" s="107">
        <f>200*(J7+1-K7)*L7/J7</f>
        <v>12.5</v>
      </c>
      <c r="N7" s="107">
        <f>ROUNDUP(M7,0)</f>
        <v>13</v>
      </c>
      <c r="O7" s="103">
        <v>6</v>
      </c>
      <c r="P7" s="103" t="s">
        <v>32</v>
      </c>
      <c r="Q7" s="103">
        <v>0.5</v>
      </c>
      <c r="R7" s="107">
        <v>0</v>
      </c>
      <c r="S7" s="107">
        <f>ROUNDUP(R7,0)</f>
        <v>0</v>
      </c>
      <c r="T7" s="103">
        <v>3</v>
      </c>
      <c r="U7" s="103" t="s">
        <v>32</v>
      </c>
      <c r="V7" s="103">
        <v>0.5</v>
      </c>
      <c r="W7" s="107">
        <v>0</v>
      </c>
      <c r="X7" s="107">
        <f t="shared" si="0"/>
        <v>0</v>
      </c>
      <c r="Y7" s="122">
        <v>2</v>
      </c>
      <c r="Z7" s="103" t="s">
        <v>32</v>
      </c>
      <c r="AA7" s="122">
        <v>1</v>
      </c>
      <c r="AB7" s="103">
        <v>0</v>
      </c>
      <c r="AC7" s="103">
        <v>0</v>
      </c>
      <c r="AD7" s="99">
        <f>LARGE(CHOOSE({1,2,3,4},N7,S7,X7,AC7),1)+LARGE(CHOOSE({1,2,3,4},N7,S7,X7,AC7),2)+I7</f>
        <v>13</v>
      </c>
      <c r="AE7" s="96" t="s">
        <v>217</v>
      </c>
    </row>
    <row r="9" spans="1:31" x14ac:dyDescent="0.25">
      <c r="C9" s="93"/>
    </row>
    <row r="12" spans="1:31" x14ac:dyDescent="0.25">
      <c r="X12" s="135"/>
    </row>
  </sheetData>
  <autoFilter ref="A3:AD3">
    <sortState ref="A5:AI7">
      <sortCondition descending="1" ref="AD3"/>
    </sortState>
  </autoFilter>
  <mergeCells count="11">
    <mergeCell ref="A1:AD1"/>
    <mergeCell ref="A2:A3"/>
    <mergeCell ref="B2:B3"/>
    <mergeCell ref="C2:C3"/>
    <mergeCell ref="D2:D3"/>
    <mergeCell ref="AD2:AD3"/>
    <mergeCell ref="E2:I2"/>
    <mergeCell ref="J2:N2"/>
    <mergeCell ref="T2:X2"/>
    <mergeCell ref="O2:S2"/>
    <mergeCell ref="Y2:AC2"/>
  </mergeCells>
  <pageMargins left="0.7" right="0.7" top="0.75" bottom="0.75" header="0.3" footer="0.3"/>
  <pageSetup paperSize="9" scale="9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OPTIMIST</vt:lpstr>
      <vt:lpstr>ILCA4(BOYS)</vt:lpstr>
      <vt:lpstr>ILCA4(GIRLS)</vt:lpstr>
      <vt:lpstr>ILCA 6 (Open)</vt:lpstr>
      <vt:lpstr>29ER</vt:lpstr>
      <vt:lpstr>420 (BOYS)</vt:lpstr>
      <vt:lpstr>420 MIX</vt:lpstr>
      <vt:lpstr>'29ER'!Print_Area</vt:lpstr>
      <vt:lpstr>'420 (BOYS)'!Print_Area</vt:lpstr>
      <vt:lpstr>'420 MIX'!Print_Area</vt:lpstr>
      <vt:lpstr>'ILCA 6 (Open)'!Print_Area</vt:lpstr>
      <vt:lpstr>'ILCA4(BOYS)'!Print_Area</vt:lpstr>
      <vt:lpstr>'ILCA4(GIRLS)'!Print_Area</vt:lpstr>
      <vt:lpstr>OPTIMIST!Print_Area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2024-05-29T09:44:34Z</dcterms:modified>
</cp:coreProperties>
</file>