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3770" windowHeight="11115"/>
  </bookViews>
  <sheets>
    <sheet name="OPTIMIST" sheetId="16" r:id="rId1"/>
    <sheet name="ILCA4(BOYS)" sheetId="21" r:id="rId2"/>
    <sheet name="ILCA4(GIRLS)" sheetId="22" r:id="rId3"/>
    <sheet name="29ER" sheetId="34" r:id="rId4"/>
    <sheet name="420 MIX" sheetId="36" r:id="rId5"/>
    <sheet name="IQFOIL (youth) women" sheetId="37" r:id="rId6"/>
    <sheet name="IQFOIL (youth) men" sheetId="38" r:id="rId7"/>
  </sheets>
  <definedNames>
    <definedName name="_xlnm._FilterDatabase" localSheetId="3" hidden="1">'29ER'!$A$3:$U$3</definedName>
    <definedName name="_xlnm._FilterDatabase" localSheetId="4" hidden="1">'420 MIX'!$A$3:$Q$3</definedName>
    <definedName name="_xlnm._FilterDatabase" localSheetId="1" hidden="1">'ILCA4(BOYS)'!$A$3:$Z$20</definedName>
    <definedName name="_xlnm._FilterDatabase" localSheetId="2" hidden="1">'ILCA4(GIRLS)'!$A$3:$Z$10</definedName>
    <definedName name="_xlnm._FilterDatabase" localSheetId="6" hidden="1">'IQFOIL (youth) men'!$A$3:$I$3</definedName>
    <definedName name="_xlnm._FilterDatabase" localSheetId="5" hidden="1">'IQFOIL (youth) women'!$A$3:$Q$3</definedName>
    <definedName name="_xlnm._FilterDatabase" localSheetId="0" hidden="1">OPTIMIST!$A$3:$Z$52</definedName>
    <definedName name="_xlnm.Print_Area" localSheetId="3">'29ER'!$A$1:$U$6</definedName>
    <definedName name="_xlnm.Print_Area" localSheetId="4">'420 MIX'!$A$1:$Q$4</definedName>
    <definedName name="_xlnm.Print_Area" localSheetId="1">'ILCA4(BOYS)'!$A$1:$Z$20</definedName>
    <definedName name="_xlnm.Print_Area" localSheetId="2">'ILCA4(GIRLS)'!$A$1:$AA$10</definedName>
    <definedName name="_xlnm.Print_Area" localSheetId="6">'IQFOIL (youth) men'!$A$1:$I$5</definedName>
    <definedName name="_xlnm.Print_Area" localSheetId="5">'IQFOIL (youth) women'!$A$1:$Q$4</definedName>
    <definedName name="_xlnm.Print_Area" localSheetId="0">OPTIMIST!$A$1:$Z$53</definedName>
  </definedNames>
  <calcPr calcId="152511"/>
</workbook>
</file>

<file path=xl/calcChain.xml><?xml version="1.0" encoding="utf-8"?>
<calcChain xmlns="http://schemas.openxmlformats.org/spreadsheetml/2006/main">
  <c r="P4" i="37" l="1"/>
  <c r="L4" i="37"/>
  <c r="H4" i="38"/>
  <c r="I35" i="16" l="1"/>
  <c r="Z35" i="16" s="1"/>
  <c r="P4" i="36" l="1"/>
  <c r="L4" i="36"/>
  <c r="T4" i="34"/>
  <c r="P4" i="34"/>
  <c r="H4" i="34"/>
  <c r="Y5" i="22"/>
  <c r="Y6" i="22"/>
  <c r="Y8" i="22"/>
  <c r="Y4" i="22"/>
  <c r="U5" i="22"/>
  <c r="U6" i="22"/>
  <c r="U8" i="22"/>
  <c r="U4" i="22"/>
  <c r="Q5" i="22"/>
  <c r="Q6" i="22"/>
  <c r="Q7" i="22"/>
  <c r="Q8" i="22"/>
  <c r="Q4" i="22"/>
  <c r="I5" i="22"/>
  <c r="I6" i="22"/>
  <c r="I7" i="22"/>
  <c r="I9" i="22"/>
  <c r="I10" i="22"/>
  <c r="I4" i="22"/>
  <c r="Y5" i="21"/>
  <c r="Y6" i="21"/>
  <c r="Y7" i="21"/>
  <c r="Y8" i="21"/>
  <c r="Y9" i="21"/>
  <c r="Y10" i="21"/>
  <c r="Y11" i="21"/>
  <c r="Y12" i="21"/>
  <c r="Y13" i="21"/>
  <c r="Y15" i="21"/>
  <c r="Y4" i="21"/>
  <c r="U5" i="21"/>
  <c r="U6" i="21"/>
  <c r="U7" i="21"/>
  <c r="U8" i="21"/>
  <c r="U9" i="21"/>
  <c r="U10" i="21"/>
  <c r="U11" i="21"/>
  <c r="U16" i="21"/>
  <c r="U4" i="21"/>
  <c r="Q8" i="21"/>
  <c r="Q9" i="21"/>
  <c r="Q11" i="21"/>
  <c r="Q14" i="21"/>
  <c r="Q4" i="21"/>
  <c r="I5" i="21"/>
  <c r="I6" i="21"/>
  <c r="I7" i="21"/>
  <c r="I8" i="21"/>
  <c r="I9" i="21"/>
  <c r="I10" i="21"/>
  <c r="I11" i="21"/>
  <c r="I12" i="21"/>
  <c r="I13" i="21"/>
  <c r="I17" i="21"/>
  <c r="I18" i="21"/>
  <c r="I4" i="21"/>
  <c r="Y5" i="16"/>
  <c r="Y6" i="16"/>
  <c r="Y7" i="16"/>
  <c r="Y8" i="16"/>
  <c r="Y9" i="16"/>
  <c r="Y10" i="16"/>
  <c r="Y11" i="16"/>
  <c r="Y13" i="16"/>
  <c r="Y12" i="16"/>
  <c r="Y14" i="16"/>
  <c r="Y15" i="16"/>
  <c r="Y16" i="16"/>
  <c r="Y17" i="16"/>
  <c r="Y18" i="16"/>
  <c r="Y19" i="16"/>
  <c r="Y20" i="16"/>
  <c r="Y21" i="16"/>
  <c r="Y23" i="16"/>
  <c r="Y22" i="16"/>
  <c r="Y24" i="16"/>
  <c r="Y25" i="16"/>
  <c r="Y26" i="16"/>
  <c r="Y28" i="16"/>
  <c r="Y4" i="16"/>
  <c r="U5" i="16"/>
  <c r="U6" i="16"/>
  <c r="U7" i="16"/>
  <c r="U8" i="16"/>
  <c r="U9" i="16"/>
  <c r="U10" i="16"/>
  <c r="U11" i="16"/>
  <c r="U13" i="16"/>
  <c r="U12" i="16"/>
  <c r="U14" i="16"/>
  <c r="U15" i="16"/>
  <c r="U17" i="16"/>
  <c r="U18" i="16"/>
  <c r="U19" i="16"/>
  <c r="U20" i="16"/>
  <c r="U21" i="16"/>
  <c r="U23" i="16"/>
  <c r="U22" i="16"/>
  <c r="U25" i="16"/>
  <c r="U26" i="16"/>
  <c r="U27" i="16"/>
  <c r="U4" i="16"/>
  <c r="M5" i="16"/>
  <c r="M6" i="16"/>
  <c r="M7" i="16"/>
  <c r="M8" i="16"/>
  <c r="M9" i="16"/>
  <c r="M10" i="16"/>
  <c r="M11" i="16"/>
  <c r="M13" i="16"/>
  <c r="M14" i="16"/>
  <c r="M15" i="16"/>
  <c r="M16" i="16"/>
  <c r="M17" i="16"/>
  <c r="M18" i="16"/>
  <c r="M19" i="16"/>
  <c r="M20" i="16"/>
  <c r="M21" i="16"/>
  <c r="M23" i="16"/>
  <c r="M22" i="16"/>
  <c r="M24" i="16"/>
  <c r="M25" i="16"/>
  <c r="M26" i="16"/>
  <c r="M28" i="16"/>
  <c r="M31" i="16"/>
  <c r="M32" i="16"/>
  <c r="M40" i="16"/>
  <c r="M41" i="16"/>
  <c r="M42" i="16"/>
  <c r="M43" i="16"/>
  <c r="M44" i="16"/>
  <c r="M45" i="16"/>
  <c r="M46" i="16"/>
  <c r="M48" i="16"/>
  <c r="M50" i="16"/>
  <c r="M51" i="16"/>
  <c r="M52" i="16"/>
  <c r="M53" i="16"/>
  <c r="M4" i="16"/>
  <c r="I5" i="16"/>
  <c r="I6" i="16"/>
  <c r="I7" i="16"/>
  <c r="I8" i="16"/>
  <c r="I9" i="16"/>
  <c r="I10" i="16"/>
  <c r="I11" i="16"/>
  <c r="I13" i="16"/>
  <c r="I12" i="16"/>
  <c r="I14" i="16"/>
  <c r="I15" i="16"/>
  <c r="I16" i="16"/>
  <c r="I17" i="16"/>
  <c r="I18" i="16"/>
  <c r="I19" i="16"/>
  <c r="I20" i="16"/>
  <c r="I21" i="16"/>
  <c r="I23" i="16"/>
  <c r="I22" i="16"/>
  <c r="I24" i="16"/>
  <c r="I25" i="16"/>
  <c r="I26" i="16"/>
  <c r="I27" i="16"/>
  <c r="I28" i="16"/>
  <c r="I29" i="16"/>
  <c r="I30" i="16"/>
  <c r="I33" i="16"/>
  <c r="I34" i="16"/>
  <c r="I36" i="16"/>
  <c r="I37" i="16"/>
  <c r="I38" i="16"/>
  <c r="I39" i="16"/>
  <c r="I4" i="16"/>
  <c r="H4" i="37" l="1"/>
  <c r="Q4" i="37" s="1"/>
  <c r="H4" i="36" l="1"/>
  <c r="U4" i="34"/>
  <c r="L4" i="34"/>
  <c r="M5" i="22"/>
  <c r="M8" i="22"/>
  <c r="M4" i="22"/>
  <c r="M6" i="21"/>
  <c r="M7" i="21"/>
  <c r="M8" i="21"/>
  <c r="M10" i="21"/>
  <c r="M19" i="21"/>
  <c r="Z19" i="21" s="1"/>
  <c r="M20" i="21"/>
  <c r="Z20" i="21" s="1"/>
  <c r="M5" i="21"/>
  <c r="M4" i="21"/>
  <c r="Q5" i="16"/>
  <c r="Q6" i="16"/>
  <c r="Q7" i="16"/>
  <c r="Q16" i="16"/>
  <c r="Q8" i="16"/>
  <c r="Q9" i="16"/>
  <c r="Q10" i="16"/>
  <c r="Q11" i="16"/>
  <c r="Q13" i="16"/>
  <c r="Q12" i="16"/>
  <c r="Q14" i="16"/>
  <c r="Q24" i="16"/>
  <c r="Q15" i="16"/>
  <c r="Q19" i="16"/>
  <c r="Q17" i="16"/>
  <c r="Q18" i="16"/>
  <c r="Q23" i="16"/>
  <c r="Q20" i="16"/>
  <c r="Q21" i="16"/>
  <c r="Q22" i="16"/>
  <c r="Q25" i="16"/>
  <c r="Q26" i="16"/>
  <c r="Q28" i="16"/>
  <c r="Q29" i="16"/>
  <c r="Q30" i="16"/>
  <c r="Q31" i="16"/>
  <c r="Q32" i="16"/>
  <c r="Q40" i="16"/>
  <c r="Q47" i="16"/>
  <c r="Z47" i="16" s="1"/>
  <c r="Q49" i="16"/>
  <c r="Z49" i="16" s="1"/>
  <c r="Q4" i="16"/>
  <c r="Q4" i="36" l="1"/>
  <c r="Z9" i="22"/>
  <c r="Z10" i="22"/>
  <c r="Z15" i="21"/>
  <c r="Z5" i="21"/>
  <c r="Z10" i="21"/>
  <c r="Z16" i="21"/>
  <c r="Z11" i="21"/>
  <c r="Z14" i="21"/>
  <c r="Z17" i="21"/>
  <c r="Z18" i="21"/>
  <c r="Z31" i="16"/>
  <c r="Z32" i="16"/>
  <c r="Z43" i="16"/>
  <c r="Z41" i="16"/>
  <c r="Z46" i="16"/>
  <c r="Z40" i="16"/>
  <c r="Z42" i="16"/>
  <c r="Z44" i="16"/>
  <c r="Z45" i="16"/>
  <c r="Z48" i="16"/>
  <c r="Z50" i="16"/>
  <c r="Z51" i="16"/>
  <c r="Z52" i="16"/>
  <c r="Z53" i="16"/>
  <c r="Z29" i="16"/>
  <c r="Z30" i="16"/>
  <c r="Z33" i="16"/>
  <c r="Z34" i="16"/>
  <c r="Z36" i="16"/>
  <c r="Z37" i="16"/>
  <c r="Z38" i="16"/>
  <c r="Z39" i="16"/>
  <c r="Z4" i="16" l="1"/>
  <c r="Z28" i="16"/>
  <c r="Z19" i="16"/>
  <c r="Z5" i="16"/>
  <c r="Z15" i="16"/>
  <c r="Z22" i="16"/>
  <c r="Z10" i="16"/>
  <c r="Z21" i="16"/>
  <c r="Z20" i="16"/>
  <c r="Z4" i="22"/>
  <c r="Z6" i="22"/>
  <c r="Z8" i="22"/>
  <c r="Z5" i="22"/>
  <c r="Z7" i="22"/>
  <c r="Z4" i="21"/>
  <c r="Z6" i="21"/>
  <c r="Z8" i="21"/>
  <c r="Z13" i="21"/>
  <c r="Z9" i="21"/>
  <c r="Z12" i="21"/>
  <c r="Z7" i="21"/>
  <c r="Z8" i="16"/>
  <c r="Z17" i="16"/>
  <c r="Z18" i="16"/>
  <c r="Z7" i="16"/>
  <c r="Z23" i="16"/>
  <c r="Z6" i="16"/>
  <c r="Z12" i="16"/>
  <c r="Z24" i="16"/>
  <c r="Z26" i="16"/>
  <c r="Z11" i="16"/>
  <c r="Z25" i="16"/>
  <c r="Z14" i="16"/>
  <c r="Z13" i="16"/>
  <c r="Z9" i="16"/>
  <c r="Z27" i="16"/>
  <c r="Z16" i="16"/>
  <c r="T5" i="34" l="1"/>
  <c r="T6" i="34"/>
  <c r="P6" i="34" l="1"/>
  <c r="P5" i="34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- 66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- 55 WEEKS
T=0.25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- 41 WEEKS
T=0.5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- 40 WEEKS
T=0.5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- 42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-37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- 42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37 WEEKS
T=0.5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55  WEEKS
T=0.25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41  WEEKS
T=0.5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40  WEEKS
T=0.5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55  WEEKS
T=0.25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41  WEEKS
T=0.5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40 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37 WEEKS
T=0.5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04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01 WEEKS
T=1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01 WEEKS
T=1</t>
        </r>
      </text>
    </comment>
  </commentList>
</comments>
</file>

<file path=xl/sharedStrings.xml><?xml version="1.0" encoding="utf-8"?>
<sst xmlns="http://schemas.openxmlformats.org/spreadsheetml/2006/main" count="664" uniqueCount="230">
  <si>
    <t>S.No.</t>
  </si>
  <si>
    <t>Name</t>
  </si>
  <si>
    <t>DOB</t>
  </si>
  <si>
    <t>OPTIMIST</t>
  </si>
  <si>
    <t>Sl.no</t>
  </si>
  <si>
    <t>Gender</t>
  </si>
  <si>
    <t>M</t>
  </si>
  <si>
    <t>27.09.2008</t>
  </si>
  <si>
    <t>F</t>
  </si>
  <si>
    <t>EKLAVYA BATHAM</t>
  </si>
  <si>
    <t>KRISHNA DIWAKAR</t>
  </si>
  <si>
    <t>15.08.2010</t>
  </si>
  <si>
    <t>06.05.2009</t>
  </si>
  <si>
    <t>13.05.2008</t>
  </si>
  <si>
    <t>04.02.2008</t>
  </si>
  <si>
    <t>17.04.2008</t>
  </si>
  <si>
    <t>29.07.2008</t>
  </si>
  <si>
    <t>M JEEVAN KUMAR</t>
  </si>
  <si>
    <t>29ER</t>
  </si>
  <si>
    <t>NP</t>
  </si>
  <si>
    <t>15.01.2010</t>
  </si>
  <si>
    <t xml:space="preserve">Club 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</si>
  <si>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</si>
  <si>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</si>
  <si>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</si>
  <si>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</si>
  <si>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</si>
  <si>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</si>
  <si>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</si>
  <si>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</si>
  <si>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</si>
  <si>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</si>
  <si>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</si>
  <si>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</si>
  <si>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SCORES</t>
  </si>
  <si>
    <t>SCORE</t>
  </si>
  <si>
    <t>BONGUR BUNNY</t>
  </si>
  <si>
    <t>01.01.2010</t>
  </si>
  <si>
    <t>VIVAN KUDALE</t>
  </si>
  <si>
    <t>12.08.2010</t>
  </si>
  <si>
    <t>01.02.2010</t>
  </si>
  <si>
    <t>13.10.2010</t>
  </si>
  <si>
    <t>AARYA RAOTE</t>
  </si>
  <si>
    <t>AASTHA PANDEY</t>
  </si>
  <si>
    <t>21.03.2011</t>
  </si>
  <si>
    <t>ANSHU YADAV</t>
  </si>
  <si>
    <t>17.01.2009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</si>
  <si>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</si>
  <si>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</si>
  <si>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</si>
  <si>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</si>
  <si>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</si>
  <si>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</si>
  <si>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</si>
  <si>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</si>
  <si>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</si>
  <si>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420 (MIXED)</t>
  </si>
  <si>
    <t>NO. OF ENTRIES (N)</t>
  </si>
  <si>
    <t>POS. IN REGATTA (P)</t>
  </si>
  <si>
    <t>TIME ADJUSTMENT FACTOR (T)</t>
  </si>
  <si>
    <t>ARJUN S MARATHE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</si>
  <si>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</si>
  <si>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</si>
  <si>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</si>
  <si>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</si>
  <si>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</si>
  <si>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</si>
  <si>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</si>
  <si>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</si>
  <si>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</si>
  <si>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</si>
  <si>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</si>
  <si>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</si>
  <si>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</si>
  <si>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06.11.2013</t>
  </si>
  <si>
    <t>10.09.2008</t>
  </si>
  <si>
    <t>RAMAKANT VERMA</t>
  </si>
  <si>
    <t>PREET SIWAL</t>
  </si>
  <si>
    <t xml:space="preserve">MS DANIEL </t>
  </si>
  <si>
    <t>THANUJA KAMESWAR / PEERKATLA GANESH</t>
  </si>
  <si>
    <t>24.07.2007 / 17.03.2007</t>
  </si>
  <si>
    <t>SHREYA KRISHNA LAKSHMINARAYANAN</t>
  </si>
  <si>
    <t>NEW TEAM</t>
  </si>
  <si>
    <t>MANIDEEP PEERKATALA</t>
  </si>
  <si>
    <t>VINOD DANDU</t>
  </si>
  <si>
    <t>CHANDRALEKHA TATTARI</t>
  </si>
  <si>
    <t>KRITHIKA VISHWANATHAN</t>
  </si>
  <si>
    <t>01.06.2011</t>
  </si>
  <si>
    <t>17.03.2010</t>
  </si>
  <si>
    <t>21.02.2010</t>
  </si>
  <si>
    <t>SHIVANSH PANDYA</t>
  </si>
  <si>
    <t>31.03.2011</t>
  </si>
  <si>
    <t>ILCA 4 (BOYS)</t>
  </si>
  <si>
    <t>ILCA4(GIRLS)</t>
  </si>
  <si>
    <t>Not Eligible to represent India view Foreign passport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</si>
  <si>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</si>
  <si>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</si>
  <si>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</si>
  <si>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</si>
  <si>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TSA</t>
  </si>
  <si>
    <t>VASU CHANDRAWANSHI</t>
  </si>
  <si>
    <t>04.11.2012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</si>
  <si>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</si>
  <si>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</si>
  <si>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</si>
  <si>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</si>
  <si>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</si>
  <si>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</si>
  <si>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</si>
  <si>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</si>
  <si>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</si>
  <si>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</si>
  <si>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</si>
  <si>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</si>
  <si>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</si>
  <si>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</si>
  <si>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</si>
  <si>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</si>
  <si>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</si>
  <si>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</si>
  <si>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</si>
  <si>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</si>
  <si>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</si>
  <si>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</si>
  <si>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</si>
  <si>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</si>
  <si>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</si>
  <si>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</si>
  <si>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</si>
  <si>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</si>
  <si>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</si>
  <si>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</si>
  <si>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</si>
  <si>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</si>
  <si>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</si>
  <si>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</si>
  <si>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</si>
  <si>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SAIL INDIA 2024, MUMBAI (12-20 JAN 24)</t>
  </si>
  <si>
    <t>2ND YAI NORTH EAST REGATTA 24, SHILLONG (01-06 APR 24)</t>
  </si>
  <si>
    <t>BONNELLU RAVI KUMAR</t>
  </si>
  <si>
    <t>GARVIT KUMAR</t>
  </si>
  <si>
    <t>INWTC VZG</t>
  </si>
  <si>
    <t>PRIYANSHU GUPTA</t>
  </si>
  <si>
    <t>16.03.2011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</si>
  <si>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</si>
  <si>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</si>
  <si>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</si>
  <si>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</si>
  <si>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</si>
  <si>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</si>
  <si>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</si>
  <si>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</si>
  <si>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30.07.2008</t>
  </si>
  <si>
    <t>SHUBHAANKAR AGARWAL</t>
  </si>
  <si>
    <t>24.08.2010</t>
  </si>
  <si>
    <t>21.05.2010</t>
  </si>
  <si>
    <t>2ND YAI NORTH EAST REGATTA 2024, SHILLONG (03-07 APR 24)</t>
  </si>
  <si>
    <t>VIKRAM SINGH BHATI / SHIVAM WALMIKI</t>
  </si>
  <si>
    <t>09.04.2008 / 09.08.2011</t>
  </si>
  <si>
    <t>38TH HYD SAILING WEEK 24, HYD (1-7 JUL 24)</t>
  </si>
  <si>
    <t>ANKIT SINGH SISODIYA</t>
  </si>
  <si>
    <t>SWASTIK GAUTAM</t>
  </si>
  <si>
    <t>EMESA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</si>
  <si>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</si>
  <si>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</si>
  <si>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</si>
  <si>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</si>
  <si>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</si>
  <si>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</si>
  <si>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TULSI PATLE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</si>
  <si>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</si>
  <si>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</si>
  <si>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</si>
  <si>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</si>
  <si>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</si>
  <si>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1</t>
  </si>
  <si>
    <t>3</t>
  </si>
  <si>
    <t>VIKRAM SINGH BHATI</t>
  </si>
  <si>
    <t>09.04.2008</t>
  </si>
  <si>
    <t>4TH SECUNDERABAD CLUB YOUTH REGATTA 24 (7-12 JUL 24)</t>
  </si>
  <si>
    <t>4TH SECUNDERABAD CLUB YOUTH REGATTA 24, HYD (7-12 JUL)</t>
  </si>
  <si>
    <t>4</t>
  </si>
  <si>
    <t>G MALLESH / KARROLLA KARTHIK</t>
  </si>
  <si>
    <t>100</t>
  </si>
  <si>
    <t>SUNIL MUDAVATH / SHIVAM WALMIKI</t>
  </si>
  <si>
    <t>125</t>
  </si>
  <si>
    <t>16.12.2006 / 03.11.2007</t>
  </si>
  <si>
    <t>18.06.2006 / 09.08.2011</t>
  </si>
  <si>
    <t>15TH YAI MONSOON REGATTA, HYD (14-20 JUL 24)</t>
  </si>
  <si>
    <t>15TH MONSOON REGATTA, HYD (14-20 JUL 24)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</si>
  <si>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</si>
  <si>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</si>
  <si>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</si>
  <si>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</si>
  <si>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</si>
  <si>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</si>
  <si>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</si>
  <si>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N NAVEEN</t>
  </si>
  <si>
    <t>09.03.2012</t>
  </si>
  <si>
    <t>B CHARAN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</si>
  <si>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</si>
  <si>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</si>
  <si>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</si>
  <si>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</si>
  <si>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</si>
  <si>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</si>
  <si>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</si>
  <si>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</si>
  <si>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24.07.2010</t>
  </si>
  <si>
    <t>01.11.2008</t>
  </si>
  <si>
    <t>YAI YOUTH NATIONAL2024, MYSORE (05-10 AUG 24)</t>
  </si>
  <si>
    <t>VANSHIKA SIKARWAR</t>
  </si>
  <si>
    <t>18.09.2011</t>
  </si>
  <si>
    <t>YAI YOUTH NATIONAL MYSORE (5-10 AUG 24)</t>
  </si>
  <si>
    <t>TOTAL</t>
  </si>
  <si>
    <t>OVIE NAIR SHAFFI</t>
  </si>
  <si>
    <t>07.01.2009</t>
  </si>
  <si>
    <t>INWTC(MBI)</t>
  </si>
  <si>
    <t>IQFOIL(YOUTH)</t>
  </si>
  <si>
    <t>ALL INDIA WINDUSURFING &amp; KITEBOARDING CHAMPIONSHIP GOA (26-30 MAR 25)</t>
  </si>
  <si>
    <t>V NARASIMHA</t>
  </si>
  <si>
    <t>30.05.2011</t>
  </si>
  <si>
    <t>SAIL GOA 2025 (23-27 APR 25)</t>
  </si>
  <si>
    <t>VINAY V KULABKAR</t>
  </si>
  <si>
    <t>06.01.2009</t>
  </si>
  <si>
    <t>RAZAA AHMED KHAN</t>
  </si>
  <si>
    <t>OYA</t>
  </si>
  <si>
    <t>11.07.2009</t>
  </si>
  <si>
    <t>2(CMPLTD 3 RACES)</t>
  </si>
  <si>
    <t>SAMRIDDHI BATHAM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</si>
</sst>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7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/>
    <xf numFmtId="0" fontId="9" fillId="0" borderId="0" xfId="0" applyFont="1"/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0" xfId="1" applyFon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 wrapText="1"/>
    </xf>
    <xf numFmtId="0" fontId="0" fillId="9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1" fontId="0" fillId="9" borderId="0" xfId="0" applyNumberFormat="1" applyFont="1" applyFill="1" applyBorder="1" applyAlignment="1">
      <alignment horizontal="center" vertical="center"/>
    </xf>
    <xf numFmtId="0" fontId="0" fillId="2" borderId="0" xfId="0" applyFont="1" applyFill="1"/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164" fontId="0" fillId="2" borderId="0" xfId="1" applyFont="1" applyFill="1" applyAlignment="1">
      <alignment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2" fillId="0" borderId="8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9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Z53"/>
  <sheetViews>
    <sheetView tabSelected="1" view="pageBreakPreview" zoomScaleNormal="100" zoomScaleSheetLayoutView="100" workbookViewId="0">
      <pane xSplit="9" ySplit="3" topLeftCell="J12" activePane="bottomRight" state="frozen"/>
      <selection pane="topRight" activeCell="R1" sqref="R1"/>
      <selection pane="bottomLeft" activeCell="A4" sqref="A4"/>
      <selection pane="bottomRight" activeCell="B24" sqref="B24"/>
    </sheetView>
  </sheetViews>
  <sheetFormatPr defaultRowHeight="15" x14ac:dyDescent="0.25"/>
  <cols>
    <col min="1" max="1" width="6" style="10" customWidth="1"/>
    <col min="2" max="2" width="26.5703125" style="10" customWidth="1"/>
    <col min="3" max="3" width="13" style="10" customWidth="1"/>
    <col min="4" max="4" width="4.85546875" style="10" customWidth="1"/>
    <col min="5" max="6" width="11.5703125" style="49" customWidth="1"/>
    <col min="7" max="7" width="11.5703125" style="7" customWidth="1"/>
    <col min="8" max="8" width="11.5703125" style="49" customWidth="1"/>
    <col min="9" max="9" width="11.5703125" style="88" customWidth="1"/>
    <col min="10" max="12" width="7.140625" style="7" customWidth="1"/>
    <col min="13" max="13" width="9.85546875" style="89" customWidth="1"/>
    <col min="14" max="16" width="7.140625" style="7" customWidth="1"/>
    <col min="17" max="17" width="8.42578125" style="89" customWidth="1"/>
    <col min="18" max="20" width="7.140625" style="7" customWidth="1"/>
    <col min="21" max="21" width="8.28515625" style="89" customWidth="1"/>
    <col min="22" max="22" width="7" style="7" customWidth="1"/>
    <col min="23" max="24" width="7.140625" style="7" customWidth="1"/>
    <col min="25" max="25" width="6.85546875" style="89" customWidth="1"/>
    <col min="26" max="26" width="12.7109375" style="86" customWidth="1"/>
    <col min="27" max="32" width="9.140625" style="10"/>
    <col min="33" max="33" width="14.85546875" style="10" customWidth="1"/>
    <col min="34" max="16384" width="9.140625" style="10"/>
  </cols>
  <sheetData>
    <row r="1" spans="1:78" ht="19.5" customHeight="1" x14ac:dyDescent="0.35">
      <c r="A1" s="121" t="s">
        <v>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Z1" s="118" t="s">
        <v>3</v>
      </c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26"/>
    </row>
    <row r="2" spans="1:78" s="22" customFormat="1" ht="57" customHeight="1" x14ac:dyDescent="0.25">
      <c r="A2" s="120" t="s">
        <v>4</v>
      </c>
      <c r="B2" s="120" t="s">
        <v>1</v>
      </c>
      <c r="C2" s="120" t="s">
        <v>21</v>
      </c>
      <c r="D2" s="120" t="s">
        <v>5</v>
      </c>
      <c r="E2" s="119" t="s">
        <v>2</v>
      </c>
      <c r="F2" s="125" t="s">
        <v>194</v>
      </c>
      <c r="G2" s="125"/>
      <c r="H2" s="125"/>
      <c r="I2" s="125"/>
      <c r="J2" s="124" t="s">
        <v>137</v>
      </c>
      <c r="K2" s="124"/>
      <c r="L2" s="124"/>
      <c r="M2" s="124"/>
      <c r="N2" s="124" t="s">
        <v>138</v>
      </c>
      <c r="O2" s="124"/>
      <c r="P2" s="124"/>
      <c r="Q2" s="124"/>
      <c r="R2" s="124" t="s">
        <v>171</v>
      </c>
      <c r="S2" s="124"/>
      <c r="T2" s="124"/>
      <c r="U2" s="124"/>
      <c r="V2" s="124" t="s">
        <v>188</v>
      </c>
      <c r="W2" s="124"/>
      <c r="X2" s="124"/>
      <c r="Y2" s="124"/>
      <c r="Z2" s="123" t="s">
        <v>96</v>
      </c>
    </row>
    <row r="3" spans="1:78" s="27" customFormat="1" ht="91.5" customHeight="1" x14ac:dyDescent="0.25">
      <c r="A3" s="120"/>
      <c r="B3" s="120"/>
      <c r="C3" s="120"/>
      <c r="D3" s="120"/>
      <c r="E3" s="119"/>
      <c r="F3" s="25" t="s">
        <v>57</v>
      </c>
      <c r="G3" s="25" t="s">
        <v>58</v>
      </c>
      <c r="H3" s="25" t="s">
        <v>59</v>
      </c>
      <c r="I3" s="34" t="s">
        <v>34</v>
      </c>
      <c r="J3" s="25" t="s">
        <v>57</v>
      </c>
      <c r="K3" s="25" t="s">
        <v>58</v>
      </c>
      <c r="L3" s="25" t="s">
        <v>59</v>
      </c>
      <c r="M3" s="34" t="s">
        <v>34</v>
      </c>
      <c r="N3" s="25" t="s">
        <v>57</v>
      </c>
      <c r="O3" s="25" t="s">
        <v>58</v>
      </c>
      <c r="P3" s="25" t="s">
        <v>59</v>
      </c>
      <c r="Q3" s="34" t="s">
        <v>34</v>
      </c>
      <c r="R3" s="25" t="s">
        <v>57</v>
      </c>
      <c r="S3" s="25" t="s">
        <v>58</v>
      </c>
      <c r="T3" s="25" t="s">
        <v>59</v>
      </c>
      <c r="U3" s="34" t="s">
        <v>34</v>
      </c>
      <c r="V3" s="25" t="s">
        <v>57</v>
      </c>
      <c r="W3" s="25" t="s">
        <v>58</v>
      </c>
      <c r="X3" s="25" t="s">
        <v>59</v>
      </c>
      <c r="Y3" s="34" t="s">
        <v>34</v>
      </c>
      <c r="Z3" s="123"/>
    </row>
    <row r="4" spans="1:78" ht="18.75" customHeight="1" x14ac:dyDescent="0.25">
      <c r="A4" s="12">
        <v>1</v>
      </c>
      <c r="B4" s="2" t="s">
        <v>81</v>
      </c>
      <c r="C4" s="2" t="s">
        <v>28</v>
      </c>
      <c r="D4" s="2" t="s">
        <v>8</v>
      </c>
      <c r="E4" s="37" t="s">
        <v>11</v>
      </c>
      <c r="F4" s="13">
        <v>42</v>
      </c>
      <c r="G4" s="59">
        <v>1</v>
      </c>
      <c r="H4" s="13">
        <v>0.5</v>
      </c>
      <c r="I4" s="90">
        <f t="shared" ref="I4:I30" si="0">(101-G4)*H4</f>
        <v>50</v>
      </c>
      <c r="J4" s="45">
        <v>54</v>
      </c>
      <c r="K4" s="45">
        <v>4</v>
      </c>
      <c r="L4" s="45">
        <v>0.25</v>
      </c>
      <c r="M4" s="90">
        <f t="shared" ref="M4:M13" si="1">(101-K4)*L4</f>
        <v>24.25</v>
      </c>
      <c r="N4" s="45">
        <v>52</v>
      </c>
      <c r="O4" s="45">
        <v>11</v>
      </c>
      <c r="P4" s="45">
        <v>0.25</v>
      </c>
      <c r="Q4" s="90">
        <f t="shared" ref="Q4:Q26" si="2">(101-O4)*P4</f>
        <v>22.5</v>
      </c>
      <c r="R4" s="45">
        <v>37</v>
      </c>
      <c r="S4" s="45">
        <v>2</v>
      </c>
      <c r="T4" s="45">
        <v>0.5</v>
      </c>
      <c r="U4" s="90">
        <f t="shared" ref="U4:U15" si="3">(101-S4)*T4</f>
        <v>49.5</v>
      </c>
      <c r="V4" s="45">
        <v>39</v>
      </c>
      <c r="W4" s="45">
        <v>3</v>
      </c>
      <c r="X4" s="45">
        <v>0.5</v>
      </c>
      <c r="Y4" s="90">
        <f t="shared" ref="Y4:Y26" si="4">(101-W4)*X4</f>
        <v>49</v>
      </c>
      <c r="Z4" s="87">
        <f>LARGE(CHOOSE({1,2,3,4},M4,Q4,U4,Y4),1)+LARGE(CHOOSE({1,2,3,4},M4,Q4,U4,Y4),2)+I4</f>
        <v>148.5</v>
      </c>
      <c r="AC4" s="43"/>
      <c r="AD4" s="42"/>
    </row>
    <row r="5" spans="1:78" ht="15" customHeight="1" x14ac:dyDescent="0.25">
      <c r="A5" s="12">
        <v>2</v>
      </c>
      <c r="B5" s="35" t="s">
        <v>66</v>
      </c>
      <c r="C5" s="2" t="s">
        <v>99</v>
      </c>
      <c r="D5" s="2" t="s">
        <v>6</v>
      </c>
      <c r="E5" s="37" t="s">
        <v>68</v>
      </c>
      <c r="F5" s="13">
        <v>42</v>
      </c>
      <c r="G5" s="76">
        <v>5</v>
      </c>
      <c r="H5" s="13">
        <v>0.5</v>
      </c>
      <c r="I5" s="90">
        <f t="shared" si="0"/>
        <v>48</v>
      </c>
      <c r="J5" s="45">
        <v>54</v>
      </c>
      <c r="K5" s="45">
        <v>11</v>
      </c>
      <c r="L5" s="45">
        <v>0.25</v>
      </c>
      <c r="M5" s="90">
        <f t="shared" si="1"/>
        <v>22.5</v>
      </c>
      <c r="N5" s="45">
        <v>52</v>
      </c>
      <c r="O5" s="45">
        <v>7</v>
      </c>
      <c r="P5" s="45">
        <v>0.25</v>
      </c>
      <c r="Q5" s="90">
        <f t="shared" si="2"/>
        <v>23.5</v>
      </c>
      <c r="R5" s="45">
        <v>37</v>
      </c>
      <c r="S5" s="45">
        <v>6</v>
      </c>
      <c r="T5" s="45">
        <v>0.5</v>
      </c>
      <c r="U5" s="90">
        <f t="shared" si="3"/>
        <v>47.5</v>
      </c>
      <c r="V5" s="45">
        <v>39</v>
      </c>
      <c r="W5" s="45">
        <v>5</v>
      </c>
      <c r="X5" s="45">
        <v>0.5</v>
      </c>
      <c r="Y5" s="90">
        <f t="shared" si="4"/>
        <v>48</v>
      </c>
      <c r="Z5" s="87">
        <f>LARGE(CHOOSE({1,2,3,4},M5,Q5,U5,Y5),1)+LARGE(CHOOSE({1,2,3,4},M5,Q5,U5,Y5),2)+I5</f>
        <v>143.5</v>
      </c>
      <c r="AC5" s="43"/>
      <c r="AD5" s="42"/>
    </row>
    <row r="6" spans="1:78" ht="18.75" customHeight="1" x14ac:dyDescent="0.25">
      <c r="A6" s="12">
        <v>3</v>
      </c>
      <c r="B6" s="2" t="s">
        <v>36</v>
      </c>
      <c r="C6" s="2" t="s">
        <v>25</v>
      </c>
      <c r="D6" s="2" t="s">
        <v>6</v>
      </c>
      <c r="E6" s="37" t="s">
        <v>37</v>
      </c>
      <c r="F6" s="13">
        <v>42</v>
      </c>
      <c r="G6" s="59">
        <v>2</v>
      </c>
      <c r="H6" s="13">
        <v>0.5</v>
      </c>
      <c r="I6" s="90">
        <f t="shared" si="0"/>
        <v>49.5</v>
      </c>
      <c r="J6" s="45">
        <v>54</v>
      </c>
      <c r="K6" s="45">
        <v>2</v>
      </c>
      <c r="L6" s="45">
        <v>0.25</v>
      </c>
      <c r="M6" s="90">
        <f t="shared" si="1"/>
        <v>24.75</v>
      </c>
      <c r="N6" s="45">
        <v>52</v>
      </c>
      <c r="O6" s="45">
        <v>6</v>
      </c>
      <c r="P6" s="45">
        <v>0.25</v>
      </c>
      <c r="Q6" s="90">
        <f t="shared" si="2"/>
        <v>23.75</v>
      </c>
      <c r="R6" s="45">
        <v>37</v>
      </c>
      <c r="S6" s="45">
        <v>9</v>
      </c>
      <c r="T6" s="45">
        <v>0.5</v>
      </c>
      <c r="U6" s="90">
        <f t="shared" si="3"/>
        <v>46</v>
      </c>
      <c r="V6" s="45">
        <v>39</v>
      </c>
      <c r="W6" s="45">
        <v>9</v>
      </c>
      <c r="X6" s="45">
        <v>0.5</v>
      </c>
      <c r="Y6" s="90">
        <f t="shared" si="4"/>
        <v>46</v>
      </c>
      <c r="Z6" s="87">
        <f>LARGE(CHOOSE({1,2,3,4},M6,Q6,U6,Y6),1)+LARGE(CHOOSE({1,2,3,4},M6,Q6,U6,Y6),2)+I6</f>
        <v>141.5</v>
      </c>
      <c r="AC6" s="43"/>
      <c r="AD6" s="42"/>
    </row>
    <row r="7" spans="1:78" ht="18.75" customHeight="1" x14ac:dyDescent="0.25">
      <c r="A7" s="12">
        <v>4</v>
      </c>
      <c r="B7" s="35" t="s">
        <v>229</v>
      </c>
      <c r="C7" s="2" t="s">
        <v>22</v>
      </c>
      <c r="D7" s="2" t="s">
        <v>8</v>
      </c>
      <c r="E7" s="48" t="s">
        <v>47</v>
      </c>
      <c r="F7" s="13">
        <v>42</v>
      </c>
      <c r="G7" s="75">
        <v>10</v>
      </c>
      <c r="H7" s="13">
        <v>0.5</v>
      </c>
      <c r="I7" s="90">
        <f t="shared" si="0"/>
        <v>45.5</v>
      </c>
      <c r="J7" s="45">
        <v>54</v>
      </c>
      <c r="K7" s="45">
        <v>12</v>
      </c>
      <c r="L7" s="45">
        <v>0.25</v>
      </c>
      <c r="M7" s="90">
        <f t="shared" si="1"/>
        <v>22.25</v>
      </c>
      <c r="N7" s="45">
        <v>52</v>
      </c>
      <c r="O7" s="45">
        <v>12</v>
      </c>
      <c r="P7" s="45">
        <v>0.25</v>
      </c>
      <c r="Q7" s="90">
        <f t="shared" si="2"/>
        <v>22.25</v>
      </c>
      <c r="R7" s="45">
        <v>37</v>
      </c>
      <c r="S7" s="45">
        <v>5</v>
      </c>
      <c r="T7" s="45">
        <v>0.5</v>
      </c>
      <c r="U7" s="90">
        <f t="shared" si="3"/>
        <v>48</v>
      </c>
      <c r="V7" s="45">
        <v>39</v>
      </c>
      <c r="W7" s="45">
        <v>8</v>
      </c>
      <c r="X7" s="45">
        <v>0.5</v>
      </c>
      <c r="Y7" s="90">
        <f t="shared" si="4"/>
        <v>46.5</v>
      </c>
      <c r="Z7" s="87">
        <f>LARGE(CHOOSE({1,2,3,4},M7,Q7,U7,Y7),1)+LARGE(CHOOSE({1,2,3,4},M7,Q7,U7,Y7),2)+I7</f>
        <v>140</v>
      </c>
    </row>
    <row r="8" spans="1:78" ht="18.75" customHeight="1" x14ac:dyDescent="0.25">
      <c r="A8" s="12">
        <v>5</v>
      </c>
      <c r="B8" s="35" t="s">
        <v>100</v>
      </c>
      <c r="C8" s="35" t="s">
        <v>22</v>
      </c>
      <c r="D8" s="35" t="s">
        <v>6</v>
      </c>
      <c r="E8" s="47" t="s">
        <v>101</v>
      </c>
      <c r="F8" s="13">
        <v>42</v>
      </c>
      <c r="G8" s="13">
        <v>9</v>
      </c>
      <c r="H8" s="13">
        <v>0.5</v>
      </c>
      <c r="I8" s="90">
        <f t="shared" si="0"/>
        <v>46</v>
      </c>
      <c r="J8" s="45">
        <v>54</v>
      </c>
      <c r="K8" s="45">
        <v>16</v>
      </c>
      <c r="L8" s="45">
        <v>0.25</v>
      </c>
      <c r="M8" s="90">
        <f t="shared" si="1"/>
        <v>21.25</v>
      </c>
      <c r="N8" s="45">
        <v>52</v>
      </c>
      <c r="O8" s="45">
        <v>5</v>
      </c>
      <c r="P8" s="45">
        <v>0.25</v>
      </c>
      <c r="Q8" s="90">
        <f t="shared" si="2"/>
        <v>24</v>
      </c>
      <c r="R8" s="45">
        <v>37</v>
      </c>
      <c r="S8" s="45">
        <v>18</v>
      </c>
      <c r="T8" s="45">
        <v>0.5</v>
      </c>
      <c r="U8" s="90">
        <f t="shared" si="3"/>
        <v>41.5</v>
      </c>
      <c r="V8" s="45">
        <v>39</v>
      </c>
      <c r="W8" s="45">
        <v>11</v>
      </c>
      <c r="X8" s="45">
        <v>0.5</v>
      </c>
      <c r="Y8" s="90">
        <f t="shared" si="4"/>
        <v>45</v>
      </c>
      <c r="Z8" s="87">
        <f>LARGE(CHOOSE({1,2,3,4},M8,Q8,U8,Y8),1)+LARGE(CHOOSE({1,2,3,4},M8,Q8,U8,Y8),2)+I8</f>
        <v>132.5</v>
      </c>
    </row>
    <row r="9" spans="1:78" ht="18.75" customHeight="1" x14ac:dyDescent="0.25">
      <c r="A9" s="12">
        <v>6</v>
      </c>
      <c r="B9" s="35" t="s">
        <v>84</v>
      </c>
      <c r="C9" s="2" t="s">
        <v>99</v>
      </c>
      <c r="D9" s="35" t="s">
        <v>6</v>
      </c>
      <c r="E9" s="48" t="s">
        <v>87</v>
      </c>
      <c r="F9" s="13">
        <v>42</v>
      </c>
      <c r="G9" s="76">
        <v>15</v>
      </c>
      <c r="H9" s="13">
        <v>0.5</v>
      </c>
      <c r="I9" s="90">
        <f t="shared" si="0"/>
        <v>43</v>
      </c>
      <c r="J9" s="45">
        <v>54</v>
      </c>
      <c r="K9" s="45">
        <v>18</v>
      </c>
      <c r="L9" s="45">
        <v>0.25</v>
      </c>
      <c r="M9" s="90">
        <f t="shared" si="1"/>
        <v>20.75</v>
      </c>
      <c r="N9" s="45">
        <v>52</v>
      </c>
      <c r="O9" s="45">
        <v>19</v>
      </c>
      <c r="P9" s="45">
        <v>0.25</v>
      </c>
      <c r="Q9" s="90">
        <f t="shared" si="2"/>
        <v>20.5</v>
      </c>
      <c r="R9" s="45">
        <v>37</v>
      </c>
      <c r="S9" s="12">
        <v>14</v>
      </c>
      <c r="T9" s="45">
        <v>0.5</v>
      </c>
      <c r="U9" s="90">
        <f t="shared" si="3"/>
        <v>43.5</v>
      </c>
      <c r="V9" s="45">
        <v>39</v>
      </c>
      <c r="W9" s="45">
        <v>13</v>
      </c>
      <c r="X9" s="45">
        <v>0.5</v>
      </c>
      <c r="Y9" s="90">
        <f t="shared" si="4"/>
        <v>44</v>
      </c>
      <c r="Z9" s="87">
        <f>LARGE(CHOOSE({1,2,3,4},M9,Q9,U9,Y9),1)+LARGE(CHOOSE({1,2,3,4},M9,Q9,U9,Y9),2)+I9</f>
        <v>130.5</v>
      </c>
    </row>
    <row r="10" spans="1:78" ht="18.75" customHeight="1" x14ac:dyDescent="0.25">
      <c r="A10" s="12">
        <v>7</v>
      </c>
      <c r="B10" s="82" t="s">
        <v>63</v>
      </c>
      <c r="C10" s="82" t="s">
        <v>27</v>
      </c>
      <c r="D10" s="82" t="s">
        <v>6</v>
      </c>
      <c r="E10" s="83" t="s">
        <v>70</v>
      </c>
      <c r="F10" s="84">
        <v>42</v>
      </c>
      <c r="G10" s="85">
        <v>5</v>
      </c>
      <c r="H10" s="13">
        <v>0.5</v>
      </c>
      <c r="I10" s="90">
        <f t="shared" si="0"/>
        <v>48</v>
      </c>
      <c r="J10" s="41">
        <v>54</v>
      </c>
      <c r="K10" s="41">
        <v>37</v>
      </c>
      <c r="L10" s="45">
        <v>0.25</v>
      </c>
      <c r="M10" s="90">
        <f t="shared" si="1"/>
        <v>16</v>
      </c>
      <c r="N10" s="41">
        <v>52</v>
      </c>
      <c r="O10" s="41">
        <v>29</v>
      </c>
      <c r="P10" s="45">
        <v>0.25</v>
      </c>
      <c r="Q10" s="90">
        <f t="shared" si="2"/>
        <v>18</v>
      </c>
      <c r="R10" s="41">
        <v>37</v>
      </c>
      <c r="S10" s="41">
        <v>22</v>
      </c>
      <c r="T10" s="45">
        <v>0.5</v>
      </c>
      <c r="U10" s="90">
        <f t="shared" si="3"/>
        <v>39.5</v>
      </c>
      <c r="V10" s="41">
        <v>39</v>
      </c>
      <c r="W10" s="41">
        <v>21</v>
      </c>
      <c r="X10" s="45">
        <v>0.5</v>
      </c>
      <c r="Y10" s="90">
        <f t="shared" si="4"/>
        <v>40</v>
      </c>
      <c r="Z10" s="87">
        <f>LARGE(CHOOSE({1,2,3,4},M10,Q10,U10,Y10),1)+LARGE(CHOOSE({1,2,3,4},M10,Q10,U10,Y10),2)+I10</f>
        <v>127.5</v>
      </c>
    </row>
    <row r="11" spans="1:78" ht="18.75" customHeight="1" x14ac:dyDescent="0.25">
      <c r="A11" s="12">
        <v>8</v>
      </c>
      <c r="B11" s="35" t="s">
        <v>105</v>
      </c>
      <c r="C11" s="35" t="s">
        <v>99</v>
      </c>
      <c r="D11" s="35" t="s">
        <v>6</v>
      </c>
      <c r="E11" s="47" t="s">
        <v>106</v>
      </c>
      <c r="F11" s="13">
        <v>42</v>
      </c>
      <c r="G11" s="13">
        <v>7</v>
      </c>
      <c r="H11" s="13">
        <v>0.5</v>
      </c>
      <c r="I11" s="90">
        <f>(101-G11)*H11</f>
        <v>47</v>
      </c>
      <c r="J11" s="45">
        <v>54</v>
      </c>
      <c r="K11" s="45">
        <v>27</v>
      </c>
      <c r="L11" s="45">
        <v>0.25</v>
      </c>
      <c r="M11" s="90">
        <f>(101-K11)*L11</f>
        <v>18.5</v>
      </c>
      <c r="N11" s="45">
        <v>52</v>
      </c>
      <c r="O11" s="45">
        <v>28</v>
      </c>
      <c r="P11" s="45">
        <v>0.25</v>
      </c>
      <c r="Q11" s="90">
        <f>(101-O11)*P11</f>
        <v>18.25</v>
      </c>
      <c r="R11" s="45">
        <v>37</v>
      </c>
      <c r="S11" s="45">
        <v>21</v>
      </c>
      <c r="T11" s="45">
        <v>0.5</v>
      </c>
      <c r="U11" s="90">
        <f>(101-S11)*T11</f>
        <v>40</v>
      </c>
      <c r="V11" s="45">
        <v>39</v>
      </c>
      <c r="W11" s="45">
        <v>24</v>
      </c>
      <c r="X11" s="45">
        <v>0.5</v>
      </c>
      <c r="Y11" s="90">
        <f>(101-W11)*X11</f>
        <v>38.5</v>
      </c>
      <c r="Z11" s="87">
        <f>LARGE(CHOOSE({1,2,3,4},M11,Q11,U11,Y11),1)+LARGE(CHOOSE({1,2,3,4},M11,Q11,U11,Y11),2)+I11</f>
        <v>125.5</v>
      </c>
    </row>
    <row r="12" spans="1:78" ht="18.75" customHeight="1" x14ac:dyDescent="0.25">
      <c r="A12" s="12">
        <v>10</v>
      </c>
      <c r="B12" s="35" t="s">
        <v>139</v>
      </c>
      <c r="C12" s="35" t="s">
        <v>99</v>
      </c>
      <c r="D12" s="35" t="s">
        <v>6</v>
      </c>
      <c r="E12" s="47" t="s">
        <v>143</v>
      </c>
      <c r="F12" s="13">
        <v>42</v>
      </c>
      <c r="G12" s="13">
        <v>8</v>
      </c>
      <c r="H12" s="13">
        <v>0.5</v>
      </c>
      <c r="I12" s="90">
        <f>(101-G12)*H12</f>
        <v>46.5</v>
      </c>
      <c r="J12" s="45">
        <v>54</v>
      </c>
      <c r="K12" s="45" t="s">
        <v>19</v>
      </c>
      <c r="L12" s="45">
        <v>0.25</v>
      </c>
      <c r="M12" s="90">
        <v>0</v>
      </c>
      <c r="N12" s="45">
        <v>52</v>
      </c>
      <c r="O12" s="45">
        <v>37</v>
      </c>
      <c r="P12" s="45">
        <v>0.25</v>
      </c>
      <c r="Q12" s="90">
        <f>(101-O12)*P12</f>
        <v>16</v>
      </c>
      <c r="R12" s="45">
        <v>37</v>
      </c>
      <c r="S12" s="45">
        <v>25</v>
      </c>
      <c r="T12" s="45">
        <v>0.5</v>
      </c>
      <c r="U12" s="90">
        <f>(101-S12)*T12</f>
        <v>38</v>
      </c>
      <c r="V12" s="45">
        <v>39</v>
      </c>
      <c r="W12" s="45">
        <v>20</v>
      </c>
      <c r="X12" s="45">
        <v>0.5</v>
      </c>
      <c r="Y12" s="90">
        <f>(101-W12)*X12</f>
        <v>40.5</v>
      </c>
      <c r="Z12" s="87">
        <f>LARGE(CHOOSE({1,2,3,4},M12,Q12,U12,Y12),1)+LARGE(CHOOSE({1,2,3,4},M12,Q12,U12,Y12),2)+I12</f>
        <v>125</v>
      </c>
    </row>
    <row r="13" spans="1:78" ht="18.75" customHeight="1" x14ac:dyDescent="0.25">
      <c r="A13" s="12">
        <v>9</v>
      </c>
      <c r="B13" s="35" t="s">
        <v>103</v>
      </c>
      <c r="C13" s="35" t="s">
        <v>22</v>
      </c>
      <c r="D13" s="35" t="s">
        <v>6</v>
      </c>
      <c r="E13" s="47" t="s">
        <v>104</v>
      </c>
      <c r="F13" s="13">
        <v>42</v>
      </c>
      <c r="G13" s="13">
        <v>24</v>
      </c>
      <c r="H13" s="13">
        <v>0.5</v>
      </c>
      <c r="I13" s="90">
        <f t="shared" si="0"/>
        <v>38.5</v>
      </c>
      <c r="J13" s="45">
        <v>54</v>
      </c>
      <c r="K13" s="45">
        <v>26</v>
      </c>
      <c r="L13" s="45">
        <v>0.25</v>
      </c>
      <c r="M13" s="90">
        <f t="shared" si="1"/>
        <v>18.75</v>
      </c>
      <c r="N13" s="45">
        <v>52</v>
      </c>
      <c r="O13" s="45">
        <v>20</v>
      </c>
      <c r="P13" s="45">
        <v>0.25</v>
      </c>
      <c r="Q13" s="90">
        <f t="shared" si="2"/>
        <v>20.25</v>
      </c>
      <c r="R13" s="45">
        <v>37</v>
      </c>
      <c r="S13" s="45">
        <v>10</v>
      </c>
      <c r="T13" s="45">
        <v>0.5</v>
      </c>
      <c r="U13" s="90">
        <f t="shared" si="3"/>
        <v>45.5</v>
      </c>
      <c r="V13" s="45">
        <v>39</v>
      </c>
      <c r="W13" s="12">
        <v>19</v>
      </c>
      <c r="X13" s="45">
        <v>0.5</v>
      </c>
      <c r="Y13" s="90">
        <f t="shared" si="4"/>
        <v>41</v>
      </c>
      <c r="Z13" s="87">
        <f>LARGE(CHOOSE({1,2,3,4},M13,Q13,U13,Y13),1)+LARGE(CHOOSE({1,2,3,4},M13,Q13,U13,Y13),2)+I13</f>
        <v>125</v>
      </c>
    </row>
    <row r="14" spans="1:78" ht="18.75" customHeight="1" x14ac:dyDescent="0.25">
      <c r="A14" s="12">
        <v>11</v>
      </c>
      <c r="B14" s="2" t="s">
        <v>38</v>
      </c>
      <c r="C14" s="2" t="s">
        <v>30</v>
      </c>
      <c r="D14" s="2" t="s">
        <v>6</v>
      </c>
      <c r="E14" s="37" t="s">
        <v>40</v>
      </c>
      <c r="F14" s="13">
        <v>42</v>
      </c>
      <c r="G14" s="59">
        <v>14</v>
      </c>
      <c r="H14" s="13">
        <v>0.5</v>
      </c>
      <c r="I14" s="90">
        <f t="shared" si="0"/>
        <v>43.5</v>
      </c>
      <c r="J14" s="45">
        <v>54</v>
      </c>
      <c r="K14" s="45">
        <v>6</v>
      </c>
      <c r="L14" s="45">
        <v>0.25</v>
      </c>
      <c r="M14" s="90">
        <f t="shared" ref="M14:M26" si="5">(101-K14)*L14</f>
        <v>23.75</v>
      </c>
      <c r="N14" s="45">
        <v>52</v>
      </c>
      <c r="O14" s="45">
        <v>26</v>
      </c>
      <c r="P14" s="45">
        <v>0.25</v>
      </c>
      <c r="Q14" s="90">
        <f t="shared" si="2"/>
        <v>18.75</v>
      </c>
      <c r="R14" s="45">
        <v>37</v>
      </c>
      <c r="S14" s="45">
        <v>15</v>
      </c>
      <c r="T14" s="45">
        <v>0.5</v>
      </c>
      <c r="U14" s="90">
        <f t="shared" si="3"/>
        <v>43</v>
      </c>
      <c r="V14" s="45">
        <v>39</v>
      </c>
      <c r="W14" s="45">
        <v>25</v>
      </c>
      <c r="X14" s="45">
        <v>0.5</v>
      </c>
      <c r="Y14" s="90">
        <f t="shared" si="4"/>
        <v>38</v>
      </c>
      <c r="Z14" s="87">
        <f>LARGE(CHOOSE({1,2,3,4},M14,Q14,U14,Y14),1)+LARGE(CHOOSE({1,2,3,4},M14,Q14,U14,Y14),2)+I14</f>
        <v>124.5</v>
      </c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</row>
    <row r="15" spans="1:78" s="9" customFormat="1" ht="18.75" customHeight="1" x14ac:dyDescent="0.25">
      <c r="A15" s="12">
        <v>12</v>
      </c>
      <c r="B15" s="35" t="s">
        <v>43</v>
      </c>
      <c r="C15" s="2" t="s">
        <v>22</v>
      </c>
      <c r="D15" s="2" t="s">
        <v>8</v>
      </c>
      <c r="E15" s="37" t="s">
        <v>44</v>
      </c>
      <c r="F15" s="13">
        <v>42</v>
      </c>
      <c r="G15" s="59">
        <v>18</v>
      </c>
      <c r="H15" s="13">
        <v>0.5</v>
      </c>
      <c r="I15" s="90">
        <f t="shared" si="0"/>
        <v>41.5</v>
      </c>
      <c r="J15" s="45">
        <v>54</v>
      </c>
      <c r="K15" s="45">
        <v>23</v>
      </c>
      <c r="L15" s="45">
        <v>0.25</v>
      </c>
      <c r="M15" s="90">
        <f t="shared" si="5"/>
        <v>19.5</v>
      </c>
      <c r="N15" s="45">
        <v>52</v>
      </c>
      <c r="O15" s="45">
        <v>25</v>
      </c>
      <c r="P15" s="45">
        <v>0.25</v>
      </c>
      <c r="Q15" s="90">
        <f t="shared" si="2"/>
        <v>19</v>
      </c>
      <c r="R15" s="45">
        <v>37</v>
      </c>
      <c r="S15" s="45">
        <v>23</v>
      </c>
      <c r="T15" s="45">
        <v>0.5</v>
      </c>
      <c r="U15" s="90">
        <f t="shared" si="3"/>
        <v>39</v>
      </c>
      <c r="V15" s="45">
        <v>39</v>
      </c>
      <c r="W15" s="45">
        <v>26</v>
      </c>
      <c r="X15" s="45">
        <v>0.5</v>
      </c>
      <c r="Y15" s="90">
        <f t="shared" si="4"/>
        <v>37.5</v>
      </c>
      <c r="Z15" s="87">
        <f>LARGE(CHOOSE({1,2,3,4},M15,Q15,U15,Y15),1)+LARGE(CHOOSE({1,2,3,4},M15,Q15,U15,Y15),2)+I15</f>
        <v>118</v>
      </c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</row>
    <row r="16" spans="1:78" ht="18.75" customHeight="1" x14ac:dyDescent="0.25">
      <c r="A16" s="12">
        <v>13</v>
      </c>
      <c r="B16" s="2" t="s">
        <v>49</v>
      </c>
      <c r="C16" s="2" t="s">
        <v>99</v>
      </c>
      <c r="D16" s="2" t="s">
        <v>8</v>
      </c>
      <c r="E16" s="37" t="s">
        <v>50</v>
      </c>
      <c r="F16" s="13">
        <v>42</v>
      </c>
      <c r="G16" s="59">
        <v>4</v>
      </c>
      <c r="H16" s="13">
        <v>0.5</v>
      </c>
      <c r="I16" s="90">
        <f t="shared" si="0"/>
        <v>48.5</v>
      </c>
      <c r="J16" s="45">
        <v>54</v>
      </c>
      <c r="K16" s="45">
        <v>9</v>
      </c>
      <c r="L16" s="45">
        <v>0.25</v>
      </c>
      <c r="M16" s="90">
        <f t="shared" si="5"/>
        <v>23</v>
      </c>
      <c r="N16" s="45">
        <v>52</v>
      </c>
      <c r="O16" s="45">
        <v>3</v>
      </c>
      <c r="P16" s="45">
        <v>0.25</v>
      </c>
      <c r="Q16" s="90">
        <f t="shared" si="2"/>
        <v>24.5</v>
      </c>
      <c r="R16" s="45">
        <v>37</v>
      </c>
      <c r="S16" s="45" t="s">
        <v>19</v>
      </c>
      <c r="T16" s="45">
        <v>0.5</v>
      </c>
      <c r="U16" s="90">
        <v>0</v>
      </c>
      <c r="V16" s="45">
        <v>39</v>
      </c>
      <c r="W16" s="45">
        <v>16</v>
      </c>
      <c r="X16" s="45">
        <v>0.5</v>
      </c>
      <c r="Y16" s="90">
        <f t="shared" si="4"/>
        <v>42.5</v>
      </c>
      <c r="Z16" s="87">
        <f>LARGE(CHOOSE({1,2,3,4},M16,Q16,U16,Y16),1)+LARGE(CHOOSE({1,2,3,4},M16,Q16,U16,Y16),2)+I16</f>
        <v>115.5</v>
      </c>
    </row>
    <row r="17" spans="1:26" s="73" customFormat="1" ht="18.75" customHeight="1" x14ac:dyDescent="0.25">
      <c r="A17" s="12">
        <v>14</v>
      </c>
      <c r="B17" s="35" t="s">
        <v>85</v>
      </c>
      <c r="C17" s="2" t="s">
        <v>99</v>
      </c>
      <c r="D17" s="35" t="s">
        <v>8</v>
      </c>
      <c r="E17" s="48" t="s">
        <v>88</v>
      </c>
      <c r="F17" s="13">
        <v>42</v>
      </c>
      <c r="G17" s="75">
        <v>22</v>
      </c>
      <c r="H17" s="13">
        <v>0.5</v>
      </c>
      <c r="I17" s="90">
        <f t="shared" si="0"/>
        <v>39.5</v>
      </c>
      <c r="J17" s="45">
        <v>54</v>
      </c>
      <c r="K17" s="45">
        <v>31</v>
      </c>
      <c r="L17" s="45">
        <v>0.25</v>
      </c>
      <c r="M17" s="90">
        <f t="shared" si="5"/>
        <v>17.5</v>
      </c>
      <c r="N17" s="45">
        <v>52</v>
      </c>
      <c r="O17" s="45">
        <v>33</v>
      </c>
      <c r="P17" s="45">
        <v>0.25</v>
      </c>
      <c r="Q17" s="90">
        <f t="shared" si="2"/>
        <v>17</v>
      </c>
      <c r="R17" s="45">
        <v>37</v>
      </c>
      <c r="S17" s="45">
        <v>26</v>
      </c>
      <c r="T17" s="45">
        <v>0.5</v>
      </c>
      <c r="U17" s="90">
        <f t="shared" ref="U17:U23" si="6">(101-S17)*T17</f>
        <v>37.5</v>
      </c>
      <c r="V17" s="45">
        <v>39</v>
      </c>
      <c r="W17" s="45">
        <v>27</v>
      </c>
      <c r="X17" s="45">
        <v>0.5</v>
      </c>
      <c r="Y17" s="90">
        <f t="shared" si="4"/>
        <v>37</v>
      </c>
      <c r="Z17" s="87">
        <f>LARGE(CHOOSE({1,2,3,4},M17,Q17,U17,Y17),1)+LARGE(CHOOSE({1,2,3,4},M17,Q17,U17,Y17),2)+I17</f>
        <v>114</v>
      </c>
    </row>
    <row r="18" spans="1:26" ht="21.75" customHeight="1" x14ac:dyDescent="0.25">
      <c r="A18" s="12">
        <v>15</v>
      </c>
      <c r="B18" s="35" t="s">
        <v>110</v>
      </c>
      <c r="C18" s="35" t="s">
        <v>99</v>
      </c>
      <c r="D18" s="35" t="s">
        <v>6</v>
      </c>
      <c r="E18" s="47" t="s">
        <v>111</v>
      </c>
      <c r="F18" s="13">
        <v>42</v>
      </c>
      <c r="G18" s="13">
        <v>13</v>
      </c>
      <c r="H18" s="13">
        <v>0.5</v>
      </c>
      <c r="I18" s="90">
        <f t="shared" si="0"/>
        <v>44</v>
      </c>
      <c r="J18" s="45">
        <v>54</v>
      </c>
      <c r="K18" s="45">
        <v>35</v>
      </c>
      <c r="L18" s="45">
        <v>0.25</v>
      </c>
      <c r="M18" s="90">
        <f t="shared" si="5"/>
        <v>16.5</v>
      </c>
      <c r="N18" s="45">
        <v>52</v>
      </c>
      <c r="O18" s="45">
        <v>38</v>
      </c>
      <c r="P18" s="45">
        <v>0.25</v>
      </c>
      <c r="Q18" s="90">
        <f t="shared" si="2"/>
        <v>15.75</v>
      </c>
      <c r="R18" s="45">
        <v>37</v>
      </c>
      <c r="S18" s="45">
        <v>29</v>
      </c>
      <c r="T18" s="45">
        <v>0.5</v>
      </c>
      <c r="U18" s="90">
        <f t="shared" si="6"/>
        <v>36</v>
      </c>
      <c r="V18" s="45">
        <v>39</v>
      </c>
      <c r="W18" s="45">
        <v>34</v>
      </c>
      <c r="X18" s="45">
        <v>0.5</v>
      </c>
      <c r="Y18" s="90">
        <f t="shared" si="4"/>
        <v>33.5</v>
      </c>
      <c r="Z18" s="87">
        <f>LARGE(CHOOSE({1,2,3,4},M18,Q18,U18,Y18),1)+LARGE(CHOOSE({1,2,3,4},M18,Q18,U18,Y18),2)+I18</f>
        <v>113.5</v>
      </c>
    </row>
    <row r="19" spans="1:26" ht="21.75" customHeight="1" x14ac:dyDescent="0.25">
      <c r="A19" s="12">
        <v>16</v>
      </c>
      <c r="B19" s="35" t="s">
        <v>112</v>
      </c>
      <c r="C19" s="35" t="s">
        <v>99</v>
      </c>
      <c r="D19" s="35" t="s">
        <v>6</v>
      </c>
      <c r="E19" s="47" t="s">
        <v>113</v>
      </c>
      <c r="F19" s="13">
        <v>42</v>
      </c>
      <c r="G19" s="13">
        <v>25</v>
      </c>
      <c r="H19" s="13">
        <v>0.5</v>
      </c>
      <c r="I19" s="90">
        <f t="shared" si="0"/>
        <v>38</v>
      </c>
      <c r="J19" s="45">
        <v>54</v>
      </c>
      <c r="K19" s="45">
        <v>39</v>
      </c>
      <c r="L19" s="45">
        <v>0.25</v>
      </c>
      <c r="M19" s="90">
        <f t="shared" si="5"/>
        <v>15.5</v>
      </c>
      <c r="N19" s="45">
        <v>52</v>
      </c>
      <c r="O19" s="45">
        <v>17</v>
      </c>
      <c r="P19" s="45">
        <v>0.25</v>
      </c>
      <c r="Q19" s="90">
        <f t="shared" si="2"/>
        <v>21</v>
      </c>
      <c r="R19" s="45">
        <v>37</v>
      </c>
      <c r="S19" s="12">
        <v>28</v>
      </c>
      <c r="T19" s="45">
        <v>0.5</v>
      </c>
      <c r="U19" s="90">
        <f t="shared" si="6"/>
        <v>36.5</v>
      </c>
      <c r="V19" s="45">
        <v>39</v>
      </c>
      <c r="W19" s="45">
        <v>31</v>
      </c>
      <c r="X19" s="45">
        <v>0.5</v>
      </c>
      <c r="Y19" s="90">
        <f t="shared" si="4"/>
        <v>35</v>
      </c>
      <c r="Z19" s="87">
        <f>LARGE(CHOOSE({1,2,3,4},M19,Q19,U19,Y19),1)+LARGE(CHOOSE({1,2,3,4},M19,Q19,U19,Y19),2)+I19</f>
        <v>109.5</v>
      </c>
    </row>
    <row r="20" spans="1:26" ht="21.75" customHeight="1" x14ac:dyDescent="0.25">
      <c r="A20" s="12">
        <v>17</v>
      </c>
      <c r="B20" s="35" t="s">
        <v>122</v>
      </c>
      <c r="C20" s="35" t="s">
        <v>22</v>
      </c>
      <c r="D20" s="35" t="s">
        <v>6</v>
      </c>
      <c r="E20" s="47" t="s">
        <v>123</v>
      </c>
      <c r="F20" s="13">
        <v>42</v>
      </c>
      <c r="G20" s="13">
        <v>15</v>
      </c>
      <c r="H20" s="13">
        <v>0.5</v>
      </c>
      <c r="I20" s="90">
        <f t="shared" si="0"/>
        <v>43</v>
      </c>
      <c r="J20" s="45">
        <v>54</v>
      </c>
      <c r="K20" s="45">
        <v>48</v>
      </c>
      <c r="L20" s="45">
        <v>0.25</v>
      </c>
      <c r="M20" s="90">
        <f t="shared" si="5"/>
        <v>13.25</v>
      </c>
      <c r="N20" s="45">
        <v>52</v>
      </c>
      <c r="O20" s="45">
        <v>34</v>
      </c>
      <c r="P20" s="45">
        <v>0.25</v>
      </c>
      <c r="Q20" s="90">
        <f t="shared" si="2"/>
        <v>16.75</v>
      </c>
      <c r="R20" s="45">
        <v>37</v>
      </c>
      <c r="S20" s="45">
        <v>36</v>
      </c>
      <c r="T20" s="45">
        <v>0.5</v>
      </c>
      <c r="U20" s="90">
        <f t="shared" si="6"/>
        <v>32.5</v>
      </c>
      <c r="V20" s="45">
        <v>39</v>
      </c>
      <c r="W20" s="45">
        <v>36</v>
      </c>
      <c r="X20" s="45">
        <v>0.5</v>
      </c>
      <c r="Y20" s="90">
        <f t="shared" si="4"/>
        <v>32.5</v>
      </c>
      <c r="Z20" s="87">
        <f>LARGE(CHOOSE({1,2,3,4},M20,Q20,U20,Y20),1)+LARGE(CHOOSE({1,2,3,4},M20,Q20,U20,Y20),2)+I20</f>
        <v>108</v>
      </c>
    </row>
    <row r="21" spans="1:26" ht="21.75" customHeight="1" x14ac:dyDescent="0.25">
      <c r="A21" s="12">
        <v>18</v>
      </c>
      <c r="B21" s="2" t="s">
        <v>109</v>
      </c>
      <c r="C21" s="2" t="s">
        <v>99</v>
      </c>
      <c r="D21" s="2" t="s">
        <v>6</v>
      </c>
      <c r="E21" s="37" t="s">
        <v>41</v>
      </c>
      <c r="F21" s="13">
        <v>42</v>
      </c>
      <c r="G21" s="59">
        <v>27</v>
      </c>
      <c r="H21" s="13">
        <v>0.5</v>
      </c>
      <c r="I21" s="90">
        <f t="shared" si="0"/>
        <v>37</v>
      </c>
      <c r="J21" s="45">
        <v>54</v>
      </c>
      <c r="K21" s="45">
        <v>33</v>
      </c>
      <c r="L21" s="45">
        <v>0.25</v>
      </c>
      <c r="M21" s="90">
        <f t="shared" si="5"/>
        <v>17</v>
      </c>
      <c r="N21" s="45">
        <v>52</v>
      </c>
      <c r="O21" s="45">
        <v>30</v>
      </c>
      <c r="P21" s="45">
        <v>0.25</v>
      </c>
      <c r="Q21" s="90">
        <f t="shared" si="2"/>
        <v>17.75</v>
      </c>
      <c r="R21" s="45">
        <v>37</v>
      </c>
      <c r="S21" s="45">
        <v>32</v>
      </c>
      <c r="T21" s="45">
        <v>0.5</v>
      </c>
      <c r="U21" s="90">
        <f t="shared" si="6"/>
        <v>34.5</v>
      </c>
      <c r="V21" s="45">
        <v>39</v>
      </c>
      <c r="W21" s="45">
        <v>28</v>
      </c>
      <c r="X21" s="45">
        <v>0.5</v>
      </c>
      <c r="Y21" s="90">
        <f t="shared" si="4"/>
        <v>36.5</v>
      </c>
      <c r="Z21" s="87">
        <f>LARGE(CHOOSE({1,2,3,4},M21,Q21,U21,Y21),1)+LARGE(CHOOSE({1,2,3,4},M21,Q21,U21,Y21),2)+I21</f>
        <v>108</v>
      </c>
    </row>
    <row r="22" spans="1:26" ht="21.75" customHeight="1" x14ac:dyDescent="0.25">
      <c r="A22" s="12">
        <v>20</v>
      </c>
      <c r="B22" s="35" t="s">
        <v>86</v>
      </c>
      <c r="C22" s="6" t="s">
        <v>29</v>
      </c>
      <c r="D22" s="35" t="s">
        <v>8</v>
      </c>
      <c r="E22" s="48" t="s">
        <v>89</v>
      </c>
      <c r="F22" s="13">
        <v>42</v>
      </c>
      <c r="G22" s="75">
        <v>20</v>
      </c>
      <c r="H22" s="13">
        <v>0.5</v>
      </c>
      <c r="I22" s="90">
        <f>(101-G22)*H22</f>
        <v>40.5</v>
      </c>
      <c r="J22" s="45">
        <v>54</v>
      </c>
      <c r="K22" s="45">
        <v>45</v>
      </c>
      <c r="L22" s="45">
        <v>0.25</v>
      </c>
      <c r="M22" s="90">
        <f>(101-K22)*L22</f>
        <v>14</v>
      </c>
      <c r="N22" s="45">
        <v>52</v>
      </c>
      <c r="O22" s="45">
        <v>41</v>
      </c>
      <c r="P22" s="45">
        <v>0.25</v>
      </c>
      <c r="Q22" s="90">
        <f>(101-O22)*P22</f>
        <v>15</v>
      </c>
      <c r="R22" s="45">
        <v>37</v>
      </c>
      <c r="S22" s="45">
        <v>33</v>
      </c>
      <c r="T22" s="45">
        <v>0.5</v>
      </c>
      <c r="U22" s="90">
        <f>(101-S22)*T22</f>
        <v>34</v>
      </c>
      <c r="V22" s="45">
        <v>39</v>
      </c>
      <c r="W22" s="45">
        <v>35</v>
      </c>
      <c r="X22" s="45">
        <v>0.5</v>
      </c>
      <c r="Y22" s="90">
        <f>(101-W22)*X22</f>
        <v>33</v>
      </c>
      <c r="Z22" s="87">
        <f>LARGE(CHOOSE({1,2,3,4},M22,Q22,U22,Y22),1)+LARGE(CHOOSE({1,2,3,4},M22,Q22,U22,Y22),2)+I22</f>
        <v>107.5</v>
      </c>
    </row>
    <row r="23" spans="1:26" ht="24" customHeight="1" x14ac:dyDescent="0.25">
      <c r="A23" s="12">
        <v>19</v>
      </c>
      <c r="B23" s="35" t="s">
        <v>61</v>
      </c>
      <c r="C23" s="2" t="s">
        <v>99</v>
      </c>
      <c r="D23" s="2" t="s">
        <v>6</v>
      </c>
      <c r="E23" s="37" t="s">
        <v>72</v>
      </c>
      <c r="F23" s="13">
        <v>42</v>
      </c>
      <c r="G23" s="59">
        <v>28</v>
      </c>
      <c r="H23" s="13">
        <v>0.5</v>
      </c>
      <c r="I23" s="90">
        <f t="shared" si="0"/>
        <v>36.5</v>
      </c>
      <c r="J23" s="45">
        <v>54</v>
      </c>
      <c r="K23" s="45">
        <v>19</v>
      </c>
      <c r="L23" s="45">
        <v>0.25</v>
      </c>
      <c r="M23" s="90">
        <f t="shared" si="5"/>
        <v>20.5</v>
      </c>
      <c r="N23" s="45">
        <v>52</v>
      </c>
      <c r="O23" s="45">
        <v>21</v>
      </c>
      <c r="P23" s="45">
        <v>0.25</v>
      </c>
      <c r="Q23" s="90">
        <f t="shared" si="2"/>
        <v>20</v>
      </c>
      <c r="R23" s="45">
        <v>37</v>
      </c>
      <c r="S23" s="45">
        <v>30</v>
      </c>
      <c r="T23" s="45">
        <v>0.5</v>
      </c>
      <c r="U23" s="90">
        <f t="shared" si="6"/>
        <v>35.5</v>
      </c>
      <c r="V23" s="45">
        <v>39</v>
      </c>
      <c r="W23" s="45">
        <v>30</v>
      </c>
      <c r="X23" s="45">
        <v>0.5</v>
      </c>
      <c r="Y23" s="90">
        <f t="shared" si="4"/>
        <v>35.5</v>
      </c>
      <c r="Z23" s="87">
        <f>LARGE(CHOOSE({1,2,3,4},M23,Q23,U23,Y23),1)+LARGE(CHOOSE({1,2,3,4},M23,Q23,U23,Y23),2)+I23</f>
        <v>107.5</v>
      </c>
    </row>
    <row r="24" spans="1:26" ht="21" customHeight="1" x14ac:dyDescent="0.25">
      <c r="A24" s="12">
        <v>21</v>
      </c>
      <c r="B24" s="2" t="s">
        <v>83</v>
      </c>
      <c r="C24" s="2" t="s">
        <v>25</v>
      </c>
      <c r="D24" s="2" t="s">
        <v>6</v>
      </c>
      <c r="E24" s="37" t="s">
        <v>39</v>
      </c>
      <c r="F24" s="13">
        <v>42</v>
      </c>
      <c r="G24" s="59">
        <v>11</v>
      </c>
      <c r="H24" s="13">
        <v>0.5</v>
      </c>
      <c r="I24" s="90">
        <f t="shared" si="0"/>
        <v>45</v>
      </c>
      <c r="J24" s="45">
        <v>54</v>
      </c>
      <c r="K24" s="45">
        <v>13</v>
      </c>
      <c r="L24" s="45">
        <v>0.25</v>
      </c>
      <c r="M24" s="90">
        <f t="shared" si="5"/>
        <v>22</v>
      </c>
      <c r="N24" s="45">
        <v>52</v>
      </c>
      <c r="O24" s="45">
        <v>24</v>
      </c>
      <c r="P24" s="45">
        <v>0.25</v>
      </c>
      <c r="Q24" s="90">
        <f t="shared" si="2"/>
        <v>19.25</v>
      </c>
      <c r="R24" s="45">
        <v>37</v>
      </c>
      <c r="S24" s="45" t="s">
        <v>19</v>
      </c>
      <c r="T24" s="45">
        <v>0.5</v>
      </c>
      <c r="U24" s="90">
        <v>0</v>
      </c>
      <c r="V24" s="45">
        <v>39</v>
      </c>
      <c r="W24" s="45">
        <v>23</v>
      </c>
      <c r="X24" s="45">
        <v>0.5</v>
      </c>
      <c r="Y24" s="90">
        <f t="shared" si="4"/>
        <v>39</v>
      </c>
      <c r="Z24" s="87">
        <f>LARGE(CHOOSE({1,2,3,4},M24,Q24,U24,Y24),1)+LARGE(CHOOSE({1,2,3,4},M24,Q24,U24,Y24),2)+I24</f>
        <v>106</v>
      </c>
    </row>
    <row r="25" spans="1:26" ht="21" customHeight="1" x14ac:dyDescent="0.25">
      <c r="A25" s="12">
        <v>22</v>
      </c>
      <c r="B25" s="35" t="s">
        <v>114</v>
      </c>
      <c r="C25" s="35" t="s">
        <v>99</v>
      </c>
      <c r="D25" s="35" t="s">
        <v>6</v>
      </c>
      <c r="E25" s="47" t="s">
        <v>115</v>
      </c>
      <c r="F25" s="13">
        <v>42</v>
      </c>
      <c r="G25" s="13">
        <v>32</v>
      </c>
      <c r="H25" s="13">
        <v>0.5</v>
      </c>
      <c r="I25" s="90">
        <f t="shared" si="0"/>
        <v>34.5</v>
      </c>
      <c r="J25" s="45">
        <v>54</v>
      </c>
      <c r="K25" s="45">
        <v>40</v>
      </c>
      <c r="L25" s="45">
        <v>0.25</v>
      </c>
      <c r="M25" s="90">
        <f t="shared" si="5"/>
        <v>15.25</v>
      </c>
      <c r="N25" s="45">
        <v>52</v>
      </c>
      <c r="O25" s="45">
        <v>35</v>
      </c>
      <c r="P25" s="45">
        <v>0.25</v>
      </c>
      <c r="Q25" s="90">
        <f t="shared" si="2"/>
        <v>16.5</v>
      </c>
      <c r="R25" s="45">
        <v>37</v>
      </c>
      <c r="S25" s="45">
        <v>31</v>
      </c>
      <c r="T25" s="45">
        <v>0.5</v>
      </c>
      <c r="U25" s="90">
        <f>(101-S25)*T25</f>
        <v>35</v>
      </c>
      <c r="V25" s="45">
        <v>39</v>
      </c>
      <c r="W25" s="45">
        <v>29</v>
      </c>
      <c r="X25" s="45">
        <v>0.5</v>
      </c>
      <c r="Y25" s="90">
        <f t="shared" si="4"/>
        <v>36</v>
      </c>
      <c r="Z25" s="87">
        <f>LARGE(CHOOSE({1,2,3,4},M25,Q25,U25,Y25),1)+LARGE(CHOOSE({1,2,3,4},M25,Q25,U25,Y25),2)+I25</f>
        <v>105.5</v>
      </c>
    </row>
    <row r="26" spans="1:26" ht="21" customHeight="1" x14ac:dyDescent="0.25">
      <c r="A26" s="12">
        <v>23</v>
      </c>
      <c r="B26" s="35" t="s">
        <v>135</v>
      </c>
      <c r="C26" s="35" t="s">
        <v>22</v>
      </c>
      <c r="D26" s="35" t="s">
        <v>8</v>
      </c>
      <c r="E26" s="47" t="s">
        <v>136</v>
      </c>
      <c r="F26" s="13">
        <v>42</v>
      </c>
      <c r="G26" s="13">
        <v>34</v>
      </c>
      <c r="H26" s="13">
        <v>0.5</v>
      </c>
      <c r="I26" s="90">
        <f t="shared" si="0"/>
        <v>33.5</v>
      </c>
      <c r="J26" s="45">
        <v>54</v>
      </c>
      <c r="K26" s="45">
        <v>54</v>
      </c>
      <c r="L26" s="45">
        <v>0.25</v>
      </c>
      <c r="M26" s="90">
        <f t="shared" si="5"/>
        <v>11.75</v>
      </c>
      <c r="N26" s="45">
        <v>52</v>
      </c>
      <c r="O26" s="45">
        <v>43</v>
      </c>
      <c r="P26" s="45">
        <v>0.25</v>
      </c>
      <c r="Q26" s="90">
        <f t="shared" si="2"/>
        <v>14.5</v>
      </c>
      <c r="R26" s="45">
        <v>37</v>
      </c>
      <c r="S26" s="45">
        <v>37</v>
      </c>
      <c r="T26" s="45">
        <v>0.5</v>
      </c>
      <c r="U26" s="90">
        <f>(101-S26)*T26</f>
        <v>32</v>
      </c>
      <c r="V26" s="45">
        <v>39</v>
      </c>
      <c r="W26" s="45">
        <v>38</v>
      </c>
      <c r="X26" s="45">
        <v>0.5</v>
      </c>
      <c r="Y26" s="90">
        <f t="shared" si="4"/>
        <v>31.5</v>
      </c>
      <c r="Z26" s="87">
        <f>LARGE(CHOOSE({1,2,3,4},M26,Q26,U26,Y26),1)+LARGE(CHOOSE({1,2,3,4},M26,Q26,U26,Y26),2)+I26</f>
        <v>97</v>
      </c>
    </row>
    <row r="27" spans="1:26" ht="33.75" customHeight="1" x14ac:dyDescent="0.25">
      <c r="A27" s="12">
        <v>24</v>
      </c>
      <c r="B27" s="35" t="s">
        <v>172</v>
      </c>
      <c r="C27" s="35" t="s">
        <v>22</v>
      </c>
      <c r="D27" s="35" t="s">
        <v>6</v>
      </c>
      <c r="E27" s="47" t="s">
        <v>173</v>
      </c>
      <c r="F27" s="13">
        <v>42</v>
      </c>
      <c r="G27" s="13">
        <v>16</v>
      </c>
      <c r="H27" s="13">
        <v>0.5</v>
      </c>
      <c r="I27" s="90">
        <f t="shared" si="0"/>
        <v>42.5</v>
      </c>
      <c r="J27" s="45">
        <v>54</v>
      </c>
      <c r="K27" s="45" t="s">
        <v>19</v>
      </c>
      <c r="L27" s="45">
        <v>0.25</v>
      </c>
      <c r="M27" s="90">
        <v>0</v>
      </c>
      <c r="N27" s="45">
        <v>52</v>
      </c>
      <c r="O27" s="45" t="s">
        <v>19</v>
      </c>
      <c r="P27" s="45">
        <v>0.25</v>
      </c>
      <c r="Q27" s="90">
        <v>0</v>
      </c>
      <c r="R27" s="45">
        <v>37</v>
      </c>
      <c r="S27" s="45">
        <v>16</v>
      </c>
      <c r="T27" s="45">
        <v>0.5</v>
      </c>
      <c r="U27" s="90">
        <f>(101-S27)*T27</f>
        <v>42.5</v>
      </c>
      <c r="V27" s="45">
        <v>39</v>
      </c>
      <c r="W27" s="45" t="s">
        <v>19</v>
      </c>
      <c r="X27" s="45">
        <v>0.5</v>
      </c>
      <c r="Y27" s="90">
        <v>0</v>
      </c>
      <c r="Z27" s="87">
        <f>LARGE(CHOOSE({1,2,3,4},M27,Q27,U27,Y27),1)+LARGE(CHOOSE({1,2,3,4},M27,Q27,U27,Y27),2)+I27</f>
        <v>85</v>
      </c>
    </row>
    <row r="28" spans="1:26" ht="21" customHeight="1" x14ac:dyDescent="0.25">
      <c r="A28" s="12">
        <v>25</v>
      </c>
      <c r="B28" s="35" t="s">
        <v>90</v>
      </c>
      <c r="C28" s="35" t="s">
        <v>30</v>
      </c>
      <c r="D28" s="35" t="s">
        <v>6</v>
      </c>
      <c r="E28" s="47" t="s">
        <v>91</v>
      </c>
      <c r="F28" s="13">
        <v>42</v>
      </c>
      <c r="G28" s="13">
        <v>40</v>
      </c>
      <c r="H28" s="13">
        <v>0.5</v>
      </c>
      <c r="I28" s="90">
        <f t="shared" si="0"/>
        <v>30.5</v>
      </c>
      <c r="J28" s="45">
        <v>54</v>
      </c>
      <c r="K28" s="45">
        <v>46</v>
      </c>
      <c r="L28" s="45">
        <v>0.25</v>
      </c>
      <c r="M28" s="90">
        <f>(101-K28)*L28</f>
        <v>13.75</v>
      </c>
      <c r="N28" s="45">
        <v>52</v>
      </c>
      <c r="O28" s="45">
        <v>40</v>
      </c>
      <c r="P28" s="45">
        <v>0.25</v>
      </c>
      <c r="Q28" s="90">
        <f>(101-O28)*P28</f>
        <v>15.25</v>
      </c>
      <c r="R28" s="45">
        <v>37</v>
      </c>
      <c r="S28" s="45" t="s">
        <v>19</v>
      </c>
      <c r="T28" s="45">
        <v>0.5</v>
      </c>
      <c r="U28" s="90">
        <v>0</v>
      </c>
      <c r="V28" s="45">
        <v>39</v>
      </c>
      <c r="W28" s="45">
        <v>37</v>
      </c>
      <c r="X28" s="45">
        <v>0.5</v>
      </c>
      <c r="Y28" s="90">
        <f>(101-W28)*X28</f>
        <v>32</v>
      </c>
      <c r="Z28" s="87">
        <f>LARGE(CHOOSE({1,2,3,4},M28,Q28,U28,Y28),1)+LARGE(CHOOSE({1,2,3,4},M28,Q28,U28,Y28),2)+I28</f>
        <v>77.75</v>
      </c>
    </row>
    <row r="29" spans="1:26" x14ac:dyDescent="0.25">
      <c r="A29" s="12">
        <v>26</v>
      </c>
      <c r="B29" s="35" t="s">
        <v>17</v>
      </c>
      <c r="C29" s="35" t="s">
        <v>28</v>
      </c>
      <c r="D29" s="35" t="s">
        <v>6</v>
      </c>
      <c r="E29" s="37" t="s">
        <v>20</v>
      </c>
      <c r="F29" s="13">
        <v>42</v>
      </c>
      <c r="G29" s="59">
        <v>35</v>
      </c>
      <c r="H29" s="13">
        <v>0.5</v>
      </c>
      <c r="I29" s="90">
        <f t="shared" si="0"/>
        <v>33</v>
      </c>
      <c r="J29" s="45">
        <v>54</v>
      </c>
      <c r="K29" s="45" t="s">
        <v>19</v>
      </c>
      <c r="L29" s="45">
        <v>0.25</v>
      </c>
      <c r="M29" s="90">
        <v>0</v>
      </c>
      <c r="N29" s="45">
        <v>52</v>
      </c>
      <c r="O29" s="45">
        <v>32</v>
      </c>
      <c r="P29" s="45">
        <v>0.25</v>
      </c>
      <c r="Q29" s="90">
        <f>(101-O29)*P29</f>
        <v>17.25</v>
      </c>
      <c r="R29" s="45">
        <v>37</v>
      </c>
      <c r="S29" s="45" t="s">
        <v>19</v>
      </c>
      <c r="T29" s="45">
        <v>0.5</v>
      </c>
      <c r="U29" s="90">
        <v>0</v>
      </c>
      <c r="V29" s="45">
        <v>39</v>
      </c>
      <c r="W29" s="45" t="s">
        <v>19</v>
      </c>
      <c r="X29" s="45">
        <v>0.5</v>
      </c>
      <c r="Y29" s="90">
        <v>0</v>
      </c>
      <c r="Z29" s="87">
        <f>LARGE(CHOOSE({1,2,3,4},M29,Q29,U29,Y29),1)+LARGE(CHOOSE({1,2,3,4},M29,Q29,U29,Y29),2)+I29</f>
        <v>50.25</v>
      </c>
    </row>
    <row r="30" spans="1:26" x14ac:dyDescent="0.25">
      <c r="A30" s="12">
        <v>27</v>
      </c>
      <c r="B30" s="35" t="s">
        <v>54</v>
      </c>
      <c r="C30" s="35" t="s">
        <v>28</v>
      </c>
      <c r="D30" s="35" t="s">
        <v>8</v>
      </c>
      <c r="E30" s="48" t="s">
        <v>55</v>
      </c>
      <c r="F30" s="13">
        <v>42</v>
      </c>
      <c r="G30" s="75">
        <v>38</v>
      </c>
      <c r="H30" s="13">
        <v>0.5</v>
      </c>
      <c r="I30" s="90">
        <f t="shared" si="0"/>
        <v>31.5</v>
      </c>
      <c r="J30" s="45">
        <v>54</v>
      </c>
      <c r="K30" s="45" t="s">
        <v>19</v>
      </c>
      <c r="L30" s="45">
        <v>0.25</v>
      </c>
      <c r="M30" s="90">
        <v>0</v>
      </c>
      <c r="N30" s="45">
        <v>52</v>
      </c>
      <c r="O30" s="45">
        <v>42</v>
      </c>
      <c r="P30" s="45">
        <v>0.25</v>
      </c>
      <c r="Q30" s="90">
        <f>(101-O30)*P30</f>
        <v>14.75</v>
      </c>
      <c r="R30" s="45">
        <v>37</v>
      </c>
      <c r="S30" s="45" t="s">
        <v>19</v>
      </c>
      <c r="T30" s="45">
        <v>0.5</v>
      </c>
      <c r="U30" s="90">
        <v>0</v>
      </c>
      <c r="V30" s="45">
        <v>39</v>
      </c>
      <c r="W30" s="45" t="s">
        <v>19</v>
      </c>
      <c r="X30" s="45">
        <v>0.5</v>
      </c>
      <c r="Y30" s="90">
        <v>0</v>
      </c>
      <c r="Z30" s="87">
        <f>LARGE(CHOOSE({1,2,3,4},M30,Q30,U30,Y30),1)+LARGE(CHOOSE({1,2,3,4},M30,Q30,U30,Y30),2)+I30</f>
        <v>46.25</v>
      </c>
    </row>
    <row r="31" spans="1:26" x14ac:dyDescent="0.25">
      <c r="A31" s="12">
        <v>28</v>
      </c>
      <c r="B31" s="35" t="s">
        <v>65</v>
      </c>
      <c r="C31" s="2" t="s">
        <v>30</v>
      </c>
      <c r="D31" s="2" t="s">
        <v>8</v>
      </c>
      <c r="E31" s="37" t="s">
        <v>69</v>
      </c>
      <c r="F31" s="13">
        <v>42</v>
      </c>
      <c r="G31" s="59" t="s">
        <v>19</v>
      </c>
      <c r="H31" s="13">
        <v>0.5</v>
      </c>
      <c r="I31" s="90">
        <v>0</v>
      </c>
      <c r="J31" s="45">
        <v>54</v>
      </c>
      <c r="K31" s="45">
        <v>14</v>
      </c>
      <c r="L31" s="45">
        <v>0.25</v>
      </c>
      <c r="M31" s="90">
        <f>(101-K31)*L31</f>
        <v>21.75</v>
      </c>
      <c r="N31" s="45">
        <v>52</v>
      </c>
      <c r="O31" s="45">
        <v>22</v>
      </c>
      <c r="P31" s="45">
        <v>0.25</v>
      </c>
      <c r="Q31" s="90">
        <f>(101-O31)*P31</f>
        <v>19.75</v>
      </c>
      <c r="R31" s="45">
        <v>37</v>
      </c>
      <c r="S31" s="45" t="s">
        <v>19</v>
      </c>
      <c r="T31" s="45">
        <v>0.5</v>
      </c>
      <c r="U31" s="90">
        <v>0</v>
      </c>
      <c r="V31" s="45">
        <v>39</v>
      </c>
      <c r="W31" s="45" t="s">
        <v>19</v>
      </c>
      <c r="X31" s="45">
        <v>0.5</v>
      </c>
      <c r="Y31" s="90">
        <v>0</v>
      </c>
      <c r="Z31" s="87">
        <f>LARGE(CHOOSE({1,2,3,4},M31,Q31,U31,Y31),1)+LARGE(CHOOSE({1,2,3,4},M31,Q31,U31,Y31),2)+I31</f>
        <v>41.5</v>
      </c>
    </row>
    <row r="32" spans="1:26" x14ac:dyDescent="0.25">
      <c r="A32" s="12">
        <v>29</v>
      </c>
      <c r="B32" s="35" t="s">
        <v>107</v>
      </c>
      <c r="C32" s="35" t="s">
        <v>24</v>
      </c>
      <c r="D32" s="35" t="s">
        <v>6</v>
      </c>
      <c r="E32" s="47" t="s">
        <v>108</v>
      </c>
      <c r="F32" s="13">
        <v>42</v>
      </c>
      <c r="G32" s="59" t="s">
        <v>19</v>
      </c>
      <c r="H32" s="13">
        <v>0.5</v>
      </c>
      <c r="I32" s="90">
        <v>0</v>
      </c>
      <c r="J32" s="45">
        <v>54</v>
      </c>
      <c r="K32" s="45">
        <v>29</v>
      </c>
      <c r="L32" s="45">
        <v>0.25</v>
      </c>
      <c r="M32" s="90">
        <f>(101-K32)*L32</f>
        <v>18</v>
      </c>
      <c r="N32" s="45">
        <v>52</v>
      </c>
      <c r="O32" s="45">
        <v>27</v>
      </c>
      <c r="P32" s="45">
        <v>0.25</v>
      </c>
      <c r="Q32" s="90">
        <f>(101-O32)*P32</f>
        <v>18.5</v>
      </c>
      <c r="R32" s="45">
        <v>37</v>
      </c>
      <c r="S32" s="45" t="s">
        <v>19</v>
      </c>
      <c r="T32" s="45">
        <v>0.5</v>
      </c>
      <c r="U32" s="90">
        <v>0</v>
      </c>
      <c r="V32" s="45">
        <v>39</v>
      </c>
      <c r="W32" s="45" t="s">
        <v>19</v>
      </c>
      <c r="X32" s="45">
        <v>0.5</v>
      </c>
      <c r="Y32" s="90">
        <v>0</v>
      </c>
      <c r="Z32" s="87">
        <f>LARGE(CHOOSE({1,2,3,4},M32,Q32,U32,Y32),1)+LARGE(CHOOSE({1,2,3,4},M32,Q32,U32,Y32),2)+I32</f>
        <v>36.5</v>
      </c>
    </row>
    <row r="33" spans="1:26" x14ac:dyDescent="0.25">
      <c r="A33" s="12">
        <v>30</v>
      </c>
      <c r="B33" s="35" t="s">
        <v>195</v>
      </c>
      <c r="C33" s="35" t="s">
        <v>99</v>
      </c>
      <c r="D33" s="35" t="s">
        <v>6</v>
      </c>
      <c r="E33" s="47" t="s">
        <v>196</v>
      </c>
      <c r="F33" s="13">
        <v>42</v>
      </c>
      <c r="G33" s="45">
        <v>31</v>
      </c>
      <c r="H33" s="13">
        <v>0.5</v>
      </c>
      <c r="I33" s="90">
        <f t="shared" ref="I33:I39" si="7">(101-G33)*H33</f>
        <v>35</v>
      </c>
      <c r="J33" s="45">
        <v>54</v>
      </c>
      <c r="K33" s="45" t="s">
        <v>19</v>
      </c>
      <c r="L33" s="45">
        <v>0.25</v>
      </c>
      <c r="M33" s="90">
        <v>0</v>
      </c>
      <c r="N33" s="45">
        <v>52</v>
      </c>
      <c r="O33" s="45" t="s">
        <v>19</v>
      </c>
      <c r="P33" s="45">
        <v>0.25</v>
      </c>
      <c r="Q33" s="90">
        <v>0</v>
      </c>
      <c r="R33" s="45">
        <v>52</v>
      </c>
      <c r="S33" s="45" t="s">
        <v>19</v>
      </c>
      <c r="T33" s="45">
        <v>0.5</v>
      </c>
      <c r="U33" s="90">
        <v>0</v>
      </c>
      <c r="V33" s="45">
        <v>39</v>
      </c>
      <c r="W33" s="45" t="s">
        <v>19</v>
      </c>
      <c r="X33" s="45">
        <v>0.5</v>
      </c>
      <c r="Y33" s="90">
        <v>0</v>
      </c>
      <c r="Z33" s="87">
        <f>LARGE(CHOOSE({1,2,3,4},M33,Q33,U33,Y33),1)+LARGE(CHOOSE({1,2,3,4},M33,Q33,U33,Y33),2)+I33</f>
        <v>35</v>
      </c>
    </row>
    <row r="34" spans="1:26" x14ac:dyDescent="0.25">
      <c r="A34" s="12">
        <v>31</v>
      </c>
      <c r="B34" s="35" t="s">
        <v>197</v>
      </c>
      <c r="C34" s="35" t="s">
        <v>99</v>
      </c>
      <c r="D34" s="35" t="s">
        <v>6</v>
      </c>
      <c r="E34" s="47" t="s">
        <v>198</v>
      </c>
      <c r="F34" s="13">
        <v>42</v>
      </c>
      <c r="G34" s="45">
        <v>33</v>
      </c>
      <c r="H34" s="13">
        <v>0.5</v>
      </c>
      <c r="I34" s="90">
        <f t="shared" si="7"/>
        <v>34</v>
      </c>
      <c r="J34" s="45">
        <v>54</v>
      </c>
      <c r="K34" s="45" t="s">
        <v>19</v>
      </c>
      <c r="L34" s="45">
        <v>0.25</v>
      </c>
      <c r="M34" s="90">
        <v>0</v>
      </c>
      <c r="N34" s="45">
        <v>52</v>
      </c>
      <c r="O34" s="45" t="s">
        <v>19</v>
      </c>
      <c r="P34" s="45">
        <v>0.25</v>
      </c>
      <c r="Q34" s="90">
        <v>0</v>
      </c>
      <c r="R34" s="45">
        <v>52</v>
      </c>
      <c r="S34" s="45" t="s">
        <v>19</v>
      </c>
      <c r="T34" s="45">
        <v>0.5</v>
      </c>
      <c r="U34" s="90">
        <v>0</v>
      </c>
      <c r="V34" s="45">
        <v>39</v>
      </c>
      <c r="W34" s="45" t="s">
        <v>19</v>
      </c>
      <c r="X34" s="45">
        <v>0.5</v>
      </c>
      <c r="Y34" s="90">
        <v>0</v>
      </c>
      <c r="Z34" s="87">
        <f>LARGE(CHOOSE({1,2,3,4},M34,Q34,U34,Y34),1)+LARGE(CHOOSE({1,2,3,4},M34,Q34,U34,Y34),2)+I34</f>
        <v>34</v>
      </c>
    </row>
    <row r="35" spans="1:26" x14ac:dyDescent="0.25">
      <c r="A35" s="110">
        <v>50</v>
      </c>
      <c r="B35" s="35" t="s">
        <v>220</v>
      </c>
      <c r="C35" s="35" t="s">
        <v>23</v>
      </c>
      <c r="D35" s="35" t="s">
        <v>6</v>
      </c>
      <c r="E35" s="47" t="s">
        <v>221</v>
      </c>
      <c r="F35" s="45">
        <v>42</v>
      </c>
      <c r="G35" s="45">
        <v>36</v>
      </c>
      <c r="H35" s="45">
        <v>0.5</v>
      </c>
      <c r="I35" s="90">
        <f t="shared" si="7"/>
        <v>32.5</v>
      </c>
      <c r="J35" s="45">
        <v>54</v>
      </c>
      <c r="K35" s="45" t="s">
        <v>19</v>
      </c>
      <c r="L35" s="45">
        <v>0.25</v>
      </c>
      <c r="M35" s="90">
        <v>0</v>
      </c>
      <c r="N35" s="45">
        <v>52</v>
      </c>
      <c r="O35" s="45" t="s">
        <v>19</v>
      </c>
      <c r="P35" s="45">
        <v>0.25</v>
      </c>
      <c r="Q35" s="90">
        <v>0</v>
      </c>
      <c r="R35" s="45">
        <v>37</v>
      </c>
      <c r="S35" s="45" t="s">
        <v>19</v>
      </c>
      <c r="T35" s="45">
        <v>0.5</v>
      </c>
      <c r="U35" s="90">
        <v>0</v>
      </c>
      <c r="V35" s="45">
        <v>39</v>
      </c>
      <c r="W35" s="45" t="s">
        <v>19</v>
      </c>
      <c r="X35" s="45">
        <v>0.5</v>
      </c>
      <c r="Y35" s="90">
        <v>0</v>
      </c>
      <c r="Z35" s="87">
        <f>LARGE(CHOOSE({1,2,3,4},M35,Q35,U35,Y35),1)+LARGE(CHOOSE({1,2,3,4},M35,Q35,U35,Y35),2)+I35</f>
        <v>32.5</v>
      </c>
    </row>
    <row r="36" spans="1:26" x14ac:dyDescent="0.25">
      <c r="A36" s="12">
        <v>32</v>
      </c>
      <c r="B36" s="35" t="s">
        <v>199</v>
      </c>
      <c r="C36" s="35" t="s">
        <v>99</v>
      </c>
      <c r="D36" s="35" t="s">
        <v>6</v>
      </c>
      <c r="E36" s="47" t="s">
        <v>200</v>
      </c>
      <c r="F36" s="13">
        <v>42</v>
      </c>
      <c r="G36" s="45">
        <v>37</v>
      </c>
      <c r="H36" s="13">
        <v>0.5</v>
      </c>
      <c r="I36" s="90">
        <f t="shared" si="7"/>
        <v>32</v>
      </c>
      <c r="J36" s="45">
        <v>54</v>
      </c>
      <c r="K36" s="45" t="s">
        <v>19</v>
      </c>
      <c r="L36" s="45">
        <v>0.25</v>
      </c>
      <c r="M36" s="90">
        <v>0</v>
      </c>
      <c r="N36" s="45">
        <v>52</v>
      </c>
      <c r="O36" s="45" t="s">
        <v>19</v>
      </c>
      <c r="P36" s="45">
        <v>0.25</v>
      </c>
      <c r="Q36" s="90">
        <v>0</v>
      </c>
      <c r="R36" s="45">
        <v>52</v>
      </c>
      <c r="S36" s="45" t="s">
        <v>19</v>
      </c>
      <c r="T36" s="45">
        <v>0.5</v>
      </c>
      <c r="U36" s="90">
        <v>0</v>
      </c>
      <c r="V36" s="45">
        <v>39</v>
      </c>
      <c r="W36" s="45" t="s">
        <v>19</v>
      </c>
      <c r="X36" s="45">
        <v>0.5</v>
      </c>
      <c r="Y36" s="90">
        <v>0</v>
      </c>
      <c r="Z36" s="87">
        <f>LARGE(CHOOSE({1,2,3,4},M36,Q36,U36,Y36),1)+LARGE(CHOOSE({1,2,3,4},M36,Q36,U36,Y36),2)+I36</f>
        <v>32</v>
      </c>
    </row>
    <row r="37" spans="1:26" x14ac:dyDescent="0.25">
      <c r="A37" s="12">
        <v>33</v>
      </c>
      <c r="B37" s="35" t="s">
        <v>201</v>
      </c>
      <c r="C37" s="35" t="s">
        <v>29</v>
      </c>
      <c r="D37" s="35" t="s">
        <v>8</v>
      </c>
      <c r="E37" s="47" t="s">
        <v>202</v>
      </c>
      <c r="F37" s="13">
        <v>42</v>
      </c>
      <c r="G37" s="45">
        <v>39</v>
      </c>
      <c r="H37" s="13">
        <v>0.5</v>
      </c>
      <c r="I37" s="90">
        <f t="shared" si="7"/>
        <v>31</v>
      </c>
      <c r="J37" s="45">
        <v>54</v>
      </c>
      <c r="K37" s="45" t="s">
        <v>19</v>
      </c>
      <c r="L37" s="45">
        <v>0.25</v>
      </c>
      <c r="M37" s="90">
        <v>0</v>
      </c>
      <c r="N37" s="45">
        <v>52</v>
      </c>
      <c r="O37" s="45" t="s">
        <v>19</v>
      </c>
      <c r="P37" s="45">
        <v>0.25</v>
      </c>
      <c r="Q37" s="90">
        <v>0</v>
      </c>
      <c r="R37" s="45">
        <v>52</v>
      </c>
      <c r="S37" s="45" t="s">
        <v>19</v>
      </c>
      <c r="T37" s="45">
        <v>0.5</v>
      </c>
      <c r="U37" s="90">
        <v>0</v>
      </c>
      <c r="V37" s="45">
        <v>39</v>
      </c>
      <c r="W37" s="45" t="s">
        <v>19</v>
      </c>
      <c r="X37" s="45">
        <v>0.5</v>
      </c>
      <c r="Y37" s="90">
        <v>0</v>
      </c>
      <c r="Z37" s="87">
        <f>LARGE(CHOOSE({1,2,3,4},M37,Q37,U37,Y37),1)+LARGE(CHOOSE({1,2,3,4},M37,Q37,U37,Y37),2)+I37</f>
        <v>31</v>
      </c>
    </row>
    <row r="38" spans="1:26" x14ac:dyDescent="0.25">
      <c r="A38" s="12">
        <v>34</v>
      </c>
      <c r="B38" s="35" t="s">
        <v>203</v>
      </c>
      <c r="C38" s="35" t="s">
        <v>22</v>
      </c>
      <c r="D38" s="35" t="s">
        <v>8</v>
      </c>
      <c r="E38" s="47" t="s">
        <v>204</v>
      </c>
      <c r="F38" s="13">
        <v>42</v>
      </c>
      <c r="G38" s="45">
        <v>41</v>
      </c>
      <c r="H38" s="13">
        <v>0.5</v>
      </c>
      <c r="I38" s="90">
        <f t="shared" si="7"/>
        <v>30</v>
      </c>
      <c r="J38" s="45">
        <v>54</v>
      </c>
      <c r="K38" s="45" t="s">
        <v>19</v>
      </c>
      <c r="L38" s="45">
        <v>0.25</v>
      </c>
      <c r="M38" s="90">
        <v>0</v>
      </c>
      <c r="N38" s="45">
        <v>52</v>
      </c>
      <c r="O38" s="45" t="s">
        <v>19</v>
      </c>
      <c r="P38" s="45">
        <v>0.25</v>
      </c>
      <c r="Q38" s="90">
        <v>0</v>
      </c>
      <c r="R38" s="45">
        <v>52</v>
      </c>
      <c r="S38" s="45" t="s">
        <v>19</v>
      </c>
      <c r="T38" s="45">
        <v>0.5</v>
      </c>
      <c r="U38" s="90">
        <v>0</v>
      </c>
      <c r="V38" s="45">
        <v>39</v>
      </c>
      <c r="W38" s="45" t="s">
        <v>19</v>
      </c>
      <c r="X38" s="45">
        <v>0.5</v>
      </c>
      <c r="Y38" s="90">
        <v>0</v>
      </c>
      <c r="Z38" s="87">
        <f>LARGE(CHOOSE({1,2,3,4},M38,Q38,U38,Y38),1)+LARGE(CHOOSE({1,2,3,4},M38,Q38,U38,Y38),2)+I38</f>
        <v>30</v>
      </c>
    </row>
    <row r="39" spans="1:26" x14ac:dyDescent="0.25">
      <c r="A39" s="12">
        <v>35</v>
      </c>
      <c r="B39" s="35" t="s">
        <v>205</v>
      </c>
      <c r="C39" s="35" t="s">
        <v>29</v>
      </c>
      <c r="D39" s="35" t="s">
        <v>6</v>
      </c>
      <c r="E39" s="47" t="s">
        <v>206</v>
      </c>
      <c r="F39" s="13">
        <v>42</v>
      </c>
      <c r="G39" s="45">
        <v>42</v>
      </c>
      <c r="H39" s="13">
        <v>0.5</v>
      </c>
      <c r="I39" s="90">
        <f t="shared" si="7"/>
        <v>29.5</v>
      </c>
      <c r="J39" s="45">
        <v>54</v>
      </c>
      <c r="K39" s="45" t="s">
        <v>19</v>
      </c>
      <c r="L39" s="45">
        <v>0.25</v>
      </c>
      <c r="M39" s="90">
        <v>0</v>
      </c>
      <c r="N39" s="45">
        <v>52</v>
      </c>
      <c r="O39" s="45" t="s">
        <v>19</v>
      </c>
      <c r="P39" s="45">
        <v>0.25</v>
      </c>
      <c r="Q39" s="90">
        <v>0</v>
      </c>
      <c r="R39" s="45">
        <v>52</v>
      </c>
      <c r="S39" s="45" t="s">
        <v>19</v>
      </c>
      <c r="T39" s="45">
        <v>0.5</v>
      </c>
      <c r="U39" s="90">
        <v>0</v>
      </c>
      <c r="V39" s="45">
        <v>39</v>
      </c>
      <c r="W39" s="45" t="s">
        <v>19</v>
      </c>
      <c r="X39" s="45">
        <v>0.5</v>
      </c>
      <c r="Y39" s="90">
        <v>0</v>
      </c>
      <c r="Z39" s="87">
        <f>LARGE(CHOOSE({1,2,3,4},M39,Q39,U39,Y39),1)+LARGE(CHOOSE({1,2,3,4},M39,Q39,U39,Y39),2)+I39</f>
        <v>29.5</v>
      </c>
    </row>
    <row r="40" spans="1:26" x14ac:dyDescent="0.25">
      <c r="A40" s="12">
        <v>36</v>
      </c>
      <c r="B40" s="35" t="s">
        <v>126</v>
      </c>
      <c r="C40" s="35" t="s">
        <v>127</v>
      </c>
      <c r="D40" s="35" t="s">
        <v>8</v>
      </c>
      <c r="E40" s="47" t="s">
        <v>128</v>
      </c>
      <c r="F40" s="13">
        <v>42</v>
      </c>
      <c r="G40" s="59" t="s">
        <v>19</v>
      </c>
      <c r="H40" s="13">
        <v>0.5</v>
      </c>
      <c r="I40" s="90">
        <v>0</v>
      </c>
      <c r="J40" s="45">
        <v>54</v>
      </c>
      <c r="K40" s="45">
        <v>50</v>
      </c>
      <c r="L40" s="45">
        <v>0.25</v>
      </c>
      <c r="M40" s="90">
        <f t="shared" ref="M40:M46" si="8">(101-K40)*L40</f>
        <v>12.75</v>
      </c>
      <c r="N40" s="45">
        <v>52</v>
      </c>
      <c r="O40" s="45">
        <v>44</v>
      </c>
      <c r="P40" s="45">
        <v>0.25</v>
      </c>
      <c r="Q40" s="90">
        <f>(101-O40)*P40</f>
        <v>14.25</v>
      </c>
      <c r="R40" s="45">
        <v>37</v>
      </c>
      <c r="S40" s="45" t="s">
        <v>19</v>
      </c>
      <c r="T40" s="45">
        <v>0.5</v>
      </c>
      <c r="U40" s="90">
        <v>0</v>
      </c>
      <c r="V40" s="45">
        <v>39</v>
      </c>
      <c r="W40" s="45" t="s">
        <v>19</v>
      </c>
      <c r="X40" s="45">
        <v>0.5</v>
      </c>
      <c r="Y40" s="90">
        <v>0</v>
      </c>
      <c r="Z40" s="87">
        <f>LARGE(CHOOSE({1,2,3,4},M40,Q40,U40,Y40),1)+LARGE(CHOOSE({1,2,3,4},M40,Q40,U40,Y40),2)+I40</f>
        <v>27</v>
      </c>
    </row>
    <row r="41" spans="1:26" x14ac:dyDescent="0.25">
      <c r="A41" s="12">
        <v>37</v>
      </c>
      <c r="B41" s="35" t="s">
        <v>102</v>
      </c>
      <c r="C41" s="35" t="s">
        <v>22</v>
      </c>
      <c r="D41" s="35" t="s">
        <v>8</v>
      </c>
      <c r="E41" s="47" t="s">
        <v>89</v>
      </c>
      <c r="F41" s="13">
        <v>42</v>
      </c>
      <c r="G41" s="59" t="s">
        <v>19</v>
      </c>
      <c r="H41" s="13">
        <v>0.5</v>
      </c>
      <c r="I41" s="90">
        <v>0</v>
      </c>
      <c r="J41" s="45">
        <v>54</v>
      </c>
      <c r="K41" s="45">
        <v>25</v>
      </c>
      <c r="L41" s="45">
        <v>0.25</v>
      </c>
      <c r="M41" s="90">
        <f t="shared" si="8"/>
        <v>19</v>
      </c>
      <c r="N41" s="45">
        <v>52</v>
      </c>
      <c r="O41" s="45" t="s">
        <v>19</v>
      </c>
      <c r="P41" s="45">
        <v>0.25</v>
      </c>
      <c r="Q41" s="90">
        <v>0</v>
      </c>
      <c r="R41" s="45">
        <v>37</v>
      </c>
      <c r="S41" s="45" t="s">
        <v>19</v>
      </c>
      <c r="T41" s="45">
        <v>0.5</v>
      </c>
      <c r="U41" s="90">
        <v>0</v>
      </c>
      <c r="V41" s="45">
        <v>39</v>
      </c>
      <c r="W41" s="45" t="s">
        <v>19</v>
      </c>
      <c r="X41" s="45">
        <v>0.5</v>
      </c>
      <c r="Y41" s="90">
        <v>0</v>
      </c>
      <c r="Z41" s="87">
        <f>LARGE(CHOOSE({1,2,3,4},M41,Q41,U41,Y41),1)+LARGE(CHOOSE({1,2,3,4},M41,Q41,U41,Y41),2)+I41</f>
        <v>19</v>
      </c>
    </row>
    <row r="42" spans="1:26" x14ac:dyDescent="0.25">
      <c r="A42" s="12">
        <v>38</v>
      </c>
      <c r="B42" s="35" t="s">
        <v>64</v>
      </c>
      <c r="C42" s="35" t="s">
        <v>26</v>
      </c>
      <c r="D42" s="35" t="s">
        <v>6</v>
      </c>
      <c r="E42" s="37" t="s">
        <v>71</v>
      </c>
      <c r="F42" s="13">
        <v>42</v>
      </c>
      <c r="G42" s="59" t="s">
        <v>19</v>
      </c>
      <c r="H42" s="13">
        <v>0.5</v>
      </c>
      <c r="I42" s="90">
        <v>0</v>
      </c>
      <c r="J42" s="45">
        <v>54</v>
      </c>
      <c r="K42" s="45">
        <v>32</v>
      </c>
      <c r="L42" s="45">
        <v>0.25</v>
      </c>
      <c r="M42" s="90">
        <f t="shared" si="8"/>
        <v>17.25</v>
      </c>
      <c r="N42" s="45">
        <v>52</v>
      </c>
      <c r="O42" s="45" t="s">
        <v>19</v>
      </c>
      <c r="P42" s="45">
        <v>0.25</v>
      </c>
      <c r="Q42" s="90">
        <v>0</v>
      </c>
      <c r="R42" s="45">
        <v>37</v>
      </c>
      <c r="S42" s="45" t="s">
        <v>19</v>
      </c>
      <c r="T42" s="45">
        <v>0.5</v>
      </c>
      <c r="U42" s="90">
        <v>0</v>
      </c>
      <c r="V42" s="45">
        <v>39</v>
      </c>
      <c r="W42" s="45" t="s">
        <v>19</v>
      </c>
      <c r="X42" s="45">
        <v>0.5</v>
      </c>
      <c r="Y42" s="90">
        <v>0</v>
      </c>
      <c r="Z42" s="87">
        <f>LARGE(CHOOSE({1,2,3,4},M42,Q42,U42,Y42),1)+LARGE(CHOOSE({1,2,3,4},M42,Q42,U42,Y42),2)+I42</f>
        <v>17.25</v>
      </c>
    </row>
    <row r="43" spans="1:26" x14ac:dyDescent="0.25">
      <c r="A43" s="12">
        <v>39</v>
      </c>
      <c r="B43" s="35" t="s">
        <v>62</v>
      </c>
      <c r="C43" s="2" t="s">
        <v>30</v>
      </c>
      <c r="D43" s="2" t="s">
        <v>8</v>
      </c>
      <c r="E43" s="37" t="s">
        <v>73</v>
      </c>
      <c r="F43" s="13">
        <v>42</v>
      </c>
      <c r="G43" s="59" t="s">
        <v>19</v>
      </c>
      <c r="H43" s="13">
        <v>0.5</v>
      </c>
      <c r="I43" s="90">
        <v>0</v>
      </c>
      <c r="J43" s="45">
        <v>54</v>
      </c>
      <c r="K43" s="45">
        <v>34</v>
      </c>
      <c r="L43" s="45">
        <v>0.25</v>
      </c>
      <c r="M43" s="90">
        <f t="shared" si="8"/>
        <v>16.75</v>
      </c>
      <c r="N43" s="45">
        <v>52</v>
      </c>
      <c r="O43" s="45" t="s">
        <v>19</v>
      </c>
      <c r="P43" s="45">
        <v>0.25</v>
      </c>
      <c r="Q43" s="90">
        <v>0</v>
      </c>
      <c r="R43" s="45">
        <v>37</v>
      </c>
      <c r="S43" s="45" t="s">
        <v>19</v>
      </c>
      <c r="T43" s="45">
        <v>0.5</v>
      </c>
      <c r="U43" s="90">
        <v>0</v>
      </c>
      <c r="V43" s="45">
        <v>39</v>
      </c>
      <c r="W43" s="45" t="s">
        <v>19</v>
      </c>
      <c r="X43" s="45">
        <v>0.5</v>
      </c>
      <c r="Y43" s="90">
        <v>0</v>
      </c>
      <c r="Z43" s="87">
        <f>LARGE(CHOOSE({1,2,3,4},M43,Q43,U43,Y43),1)+LARGE(CHOOSE({1,2,3,4},M43,Q43,U43,Y43),2)+I43</f>
        <v>16.75</v>
      </c>
    </row>
    <row r="44" spans="1:26" x14ac:dyDescent="0.25">
      <c r="A44" s="12">
        <v>40</v>
      </c>
      <c r="B44" s="35" t="s">
        <v>116</v>
      </c>
      <c r="C44" s="35" t="s">
        <v>99</v>
      </c>
      <c r="D44" s="35" t="s">
        <v>6</v>
      </c>
      <c r="E44" s="47" t="s">
        <v>117</v>
      </c>
      <c r="F44" s="13">
        <v>42</v>
      </c>
      <c r="G44" s="59" t="s">
        <v>19</v>
      </c>
      <c r="H44" s="13">
        <v>0.5</v>
      </c>
      <c r="I44" s="90">
        <v>0</v>
      </c>
      <c r="J44" s="45">
        <v>54</v>
      </c>
      <c r="K44" s="45">
        <v>41</v>
      </c>
      <c r="L44" s="45">
        <v>0.25</v>
      </c>
      <c r="M44" s="90">
        <f t="shared" si="8"/>
        <v>15</v>
      </c>
      <c r="N44" s="45">
        <v>52</v>
      </c>
      <c r="O44" s="45" t="s">
        <v>19</v>
      </c>
      <c r="P44" s="45">
        <v>0.25</v>
      </c>
      <c r="Q44" s="90">
        <v>0</v>
      </c>
      <c r="R44" s="45">
        <v>37</v>
      </c>
      <c r="S44" s="45" t="s">
        <v>19</v>
      </c>
      <c r="T44" s="45">
        <v>0.5</v>
      </c>
      <c r="U44" s="90">
        <v>0</v>
      </c>
      <c r="V44" s="45">
        <v>39</v>
      </c>
      <c r="W44" s="45" t="s">
        <v>19</v>
      </c>
      <c r="X44" s="45">
        <v>0.5</v>
      </c>
      <c r="Y44" s="90">
        <v>0</v>
      </c>
      <c r="Z44" s="87">
        <f>LARGE(CHOOSE({1,2,3,4},M44,Q44,U44,Y44),1)+LARGE(CHOOSE({1,2,3,4},M44,Q44,U44,Y44),2)+I44</f>
        <v>15</v>
      </c>
    </row>
    <row r="45" spans="1:26" x14ac:dyDescent="0.25">
      <c r="A45" s="12">
        <v>41</v>
      </c>
      <c r="B45" s="35" t="s">
        <v>118</v>
      </c>
      <c r="C45" s="35" t="s">
        <v>31</v>
      </c>
      <c r="D45" s="35" t="s">
        <v>8</v>
      </c>
      <c r="E45" s="47" t="s">
        <v>119</v>
      </c>
      <c r="F45" s="13">
        <v>42</v>
      </c>
      <c r="G45" s="59" t="s">
        <v>19</v>
      </c>
      <c r="H45" s="13">
        <v>0.5</v>
      </c>
      <c r="I45" s="90">
        <v>0</v>
      </c>
      <c r="J45" s="45">
        <v>54</v>
      </c>
      <c r="K45" s="45">
        <v>42</v>
      </c>
      <c r="L45" s="45">
        <v>0.25</v>
      </c>
      <c r="M45" s="90">
        <f t="shared" si="8"/>
        <v>14.75</v>
      </c>
      <c r="N45" s="45">
        <v>52</v>
      </c>
      <c r="O45" s="45" t="s">
        <v>19</v>
      </c>
      <c r="P45" s="45">
        <v>0.25</v>
      </c>
      <c r="Q45" s="90">
        <v>0</v>
      </c>
      <c r="R45" s="45">
        <v>37</v>
      </c>
      <c r="S45" s="45" t="s">
        <v>19</v>
      </c>
      <c r="T45" s="45">
        <v>0.5</v>
      </c>
      <c r="U45" s="90">
        <v>0</v>
      </c>
      <c r="V45" s="45">
        <v>39</v>
      </c>
      <c r="W45" s="45" t="s">
        <v>19</v>
      </c>
      <c r="X45" s="45">
        <v>0.5</v>
      </c>
      <c r="Y45" s="90">
        <v>0</v>
      </c>
      <c r="Z45" s="87">
        <f>LARGE(CHOOSE({1,2,3,4},M45,Q45,U45,Y45),1)+LARGE(CHOOSE({1,2,3,4},M45,Q45,U45,Y45),2)+I45</f>
        <v>14.75</v>
      </c>
    </row>
    <row r="46" spans="1:26" x14ac:dyDescent="0.25">
      <c r="A46" s="12">
        <v>42</v>
      </c>
      <c r="B46" s="2" t="s">
        <v>60</v>
      </c>
      <c r="C46" s="2" t="s">
        <v>26</v>
      </c>
      <c r="D46" s="2" t="s">
        <v>6</v>
      </c>
      <c r="E46" s="37" t="s">
        <v>74</v>
      </c>
      <c r="F46" s="13">
        <v>42</v>
      </c>
      <c r="G46" s="59" t="s">
        <v>19</v>
      </c>
      <c r="H46" s="13">
        <v>0.5</v>
      </c>
      <c r="I46" s="90">
        <v>0</v>
      </c>
      <c r="J46" s="45">
        <v>54</v>
      </c>
      <c r="K46" s="45">
        <v>43</v>
      </c>
      <c r="L46" s="45">
        <v>0.25</v>
      </c>
      <c r="M46" s="90">
        <f t="shared" si="8"/>
        <v>14.5</v>
      </c>
      <c r="N46" s="45">
        <v>52</v>
      </c>
      <c r="O46" s="45" t="s">
        <v>19</v>
      </c>
      <c r="P46" s="45">
        <v>0.25</v>
      </c>
      <c r="Q46" s="90">
        <v>0</v>
      </c>
      <c r="R46" s="45">
        <v>37</v>
      </c>
      <c r="S46" s="45" t="s">
        <v>19</v>
      </c>
      <c r="T46" s="45">
        <v>0.5</v>
      </c>
      <c r="U46" s="90">
        <v>0</v>
      </c>
      <c r="V46" s="45">
        <v>39</v>
      </c>
      <c r="W46" s="45" t="s">
        <v>19</v>
      </c>
      <c r="X46" s="45">
        <v>0.5</v>
      </c>
      <c r="Y46" s="90">
        <v>0</v>
      </c>
      <c r="Z46" s="87">
        <f>LARGE(CHOOSE({1,2,3,4},M46,Q46,U46,Y46),1)+LARGE(CHOOSE({1,2,3,4},M46,Q46,U46,Y46),2)+I46</f>
        <v>14.5</v>
      </c>
    </row>
    <row r="47" spans="1:26" x14ac:dyDescent="0.25">
      <c r="A47" s="12">
        <v>43</v>
      </c>
      <c r="B47" s="35" t="s">
        <v>140</v>
      </c>
      <c r="C47" s="35" t="s">
        <v>141</v>
      </c>
      <c r="D47" s="35" t="s">
        <v>6</v>
      </c>
      <c r="E47" s="47" t="s">
        <v>145</v>
      </c>
      <c r="F47" s="13">
        <v>42</v>
      </c>
      <c r="G47" s="59" t="s">
        <v>19</v>
      </c>
      <c r="H47" s="13">
        <v>0.5</v>
      </c>
      <c r="I47" s="90">
        <v>0</v>
      </c>
      <c r="J47" s="45">
        <v>54</v>
      </c>
      <c r="K47" s="45" t="s">
        <v>19</v>
      </c>
      <c r="L47" s="45">
        <v>0.25</v>
      </c>
      <c r="M47" s="90">
        <v>0</v>
      </c>
      <c r="N47" s="45">
        <v>52</v>
      </c>
      <c r="O47" s="45">
        <v>45</v>
      </c>
      <c r="P47" s="45">
        <v>0.25</v>
      </c>
      <c r="Q47" s="90">
        <f>(101-O47)*P47</f>
        <v>14</v>
      </c>
      <c r="R47" s="45">
        <v>37</v>
      </c>
      <c r="S47" s="45" t="s">
        <v>19</v>
      </c>
      <c r="T47" s="45">
        <v>0.5</v>
      </c>
      <c r="U47" s="90">
        <v>0</v>
      </c>
      <c r="V47" s="45">
        <v>39</v>
      </c>
      <c r="W47" s="45" t="s">
        <v>19</v>
      </c>
      <c r="X47" s="45">
        <v>0.5</v>
      </c>
      <c r="Y47" s="90">
        <v>0</v>
      </c>
      <c r="Z47" s="87">
        <f>LARGE(CHOOSE({1,2,3,4},M47,Q47,U47,Y47),1)+LARGE(CHOOSE({1,2,3,4},M47,Q47,U47,Y47),2)+I47</f>
        <v>14</v>
      </c>
    </row>
    <row r="48" spans="1:26" x14ac:dyDescent="0.25">
      <c r="A48" s="12">
        <v>44</v>
      </c>
      <c r="B48" s="35" t="s">
        <v>120</v>
      </c>
      <c r="C48" s="35" t="s">
        <v>26</v>
      </c>
      <c r="D48" s="35" t="s">
        <v>6</v>
      </c>
      <c r="E48" s="47" t="s">
        <v>121</v>
      </c>
      <c r="F48" s="13">
        <v>42</v>
      </c>
      <c r="G48" s="59" t="s">
        <v>19</v>
      </c>
      <c r="H48" s="13">
        <v>0.5</v>
      </c>
      <c r="I48" s="90">
        <v>0</v>
      </c>
      <c r="J48" s="45">
        <v>54</v>
      </c>
      <c r="K48" s="45">
        <v>47</v>
      </c>
      <c r="L48" s="45">
        <v>0.25</v>
      </c>
      <c r="M48" s="90">
        <f>(101-K48)*L48</f>
        <v>13.5</v>
      </c>
      <c r="N48" s="45">
        <v>52</v>
      </c>
      <c r="O48" s="45" t="s">
        <v>19</v>
      </c>
      <c r="P48" s="45">
        <v>0.25</v>
      </c>
      <c r="Q48" s="90">
        <v>0</v>
      </c>
      <c r="R48" s="45">
        <v>37</v>
      </c>
      <c r="S48" s="45" t="s">
        <v>19</v>
      </c>
      <c r="T48" s="45">
        <v>0.5</v>
      </c>
      <c r="U48" s="90">
        <v>0</v>
      </c>
      <c r="V48" s="45">
        <v>39</v>
      </c>
      <c r="W48" s="45" t="s">
        <v>19</v>
      </c>
      <c r="X48" s="45">
        <v>0.5</v>
      </c>
      <c r="Y48" s="90">
        <v>0</v>
      </c>
      <c r="Z48" s="87">
        <f>LARGE(CHOOSE({1,2,3,4},M48,Q48,U48,Y48),1)+LARGE(CHOOSE({1,2,3,4},M48,Q48,U48,Y48),2)+I48</f>
        <v>13.5</v>
      </c>
    </row>
    <row r="49" spans="1:26" x14ac:dyDescent="0.25">
      <c r="A49" s="12">
        <v>45</v>
      </c>
      <c r="B49" s="35" t="s">
        <v>142</v>
      </c>
      <c r="C49" s="35" t="s">
        <v>141</v>
      </c>
      <c r="D49" s="35" t="s">
        <v>6</v>
      </c>
      <c r="E49" s="47" t="s">
        <v>144</v>
      </c>
      <c r="F49" s="13">
        <v>42</v>
      </c>
      <c r="G49" s="59" t="s">
        <v>19</v>
      </c>
      <c r="H49" s="13">
        <v>0.5</v>
      </c>
      <c r="I49" s="90">
        <v>0</v>
      </c>
      <c r="J49" s="45">
        <v>54</v>
      </c>
      <c r="K49" s="45" t="s">
        <v>19</v>
      </c>
      <c r="L49" s="45">
        <v>0.25</v>
      </c>
      <c r="M49" s="90">
        <v>0</v>
      </c>
      <c r="N49" s="45">
        <v>52</v>
      </c>
      <c r="O49" s="45">
        <v>49</v>
      </c>
      <c r="P49" s="45">
        <v>0.25</v>
      </c>
      <c r="Q49" s="90">
        <f>(101-O49)*P49</f>
        <v>13</v>
      </c>
      <c r="R49" s="45">
        <v>37</v>
      </c>
      <c r="S49" s="45" t="s">
        <v>19</v>
      </c>
      <c r="T49" s="45">
        <v>0.5</v>
      </c>
      <c r="U49" s="90">
        <v>0</v>
      </c>
      <c r="V49" s="45">
        <v>39</v>
      </c>
      <c r="W49" s="45" t="s">
        <v>19</v>
      </c>
      <c r="X49" s="45">
        <v>0.5</v>
      </c>
      <c r="Y49" s="90">
        <v>0</v>
      </c>
      <c r="Z49" s="87">
        <f>LARGE(CHOOSE({1,2,3,4},M49,Q49,U49,Y49),1)+LARGE(CHOOSE({1,2,3,4},M49,Q49,U49,Y49),2)+I49</f>
        <v>13</v>
      </c>
    </row>
    <row r="50" spans="1:26" x14ac:dyDescent="0.25">
      <c r="A50" s="12">
        <v>46</v>
      </c>
      <c r="B50" s="35" t="s">
        <v>124</v>
      </c>
      <c r="C50" s="35" t="s">
        <v>31</v>
      </c>
      <c r="D50" s="35" t="s">
        <v>6</v>
      </c>
      <c r="E50" s="47" t="s">
        <v>125</v>
      </c>
      <c r="F50" s="13">
        <v>42</v>
      </c>
      <c r="G50" s="59" t="s">
        <v>19</v>
      </c>
      <c r="H50" s="13">
        <v>0.5</v>
      </c>
      <c r="I50" s="90">
        <v>0</v>
      </c>
      <c r="J50" s="45">
        <v>54</v>
      </c>
      <c r="K50" s="45">
        <v>49</v>
      </c>
      <c r="L50" s="45">
        <v>0.25</v>
      </c>
      <c r="M50" s="90">
        <f>(101-K50)*L50</f>
        <v>13</v>
      </c>
      <c r="N50" s="45">
        <v>52</v>
      </c>
      <c r="O50" s="45" t="s">
        <v>19</v>
      </c>
      <c r="P50" s="45">
        <v>0.25</v>
      </c>
      <c r="Q50" s="90">
        <v>0</v>
      </c>
      <c r="R50" s="45">
        <v>37</v>
      </c>
      <c r="S50" s="45" t="s">
        <v>19</v>
      </c>
      <c r="T50" s="45">
        <v>0.5</v>
      </c>
      <c r="U50" s="90">
        <v>0</v>
      </c>
      <c r="V50" s="45">
        <v>39</v>
      </c>
      <c r="W50" s="45" t="s">
        <v>19</v>
      </c>
      <c r="X50" s="45">
        <v>0.5</v>
      </c>
      <c r="Y50" s="90">
        <v>0</v>
      </c>
      <c r="Z50" s="87">
        <f>LARGE(CHOOSE({1,2,3,4},M50,Q50,U50,Y50),1)+LARGE(CHOOSE({1,2,3,4},M50,Q50,U50,Y50),2)+I50</f>
        <v>13</v>
      </c>
    </row>
    <row r="51" spans="1:26" x14ac:dyDescent="0.25">
      <c r="A51" s="12">
        <v>47</v>
      </c>
      <c r="B51" s="35" t="s">
        <v>129</v>
      </c>
      <c r="C51" s="35" t="s">
        <v>26</v>
      </c>
      <c r="D51" s="35" t="s">
        <v>8</v>
      </c>
      <c r="E51" s="47" t="s">
        <v>130</v>
      </c>
      <c r="F51" s="13">
        <v>42</v>
      </c>
      <c r="G51" s="59" t="s">
        <v>19</v>
      </c>
      <c r="H51" s="13">
        <v>0.5</v>
      </c>
      <c r="I51" s="90">
        <v>0</v>
      </c>
      <c r="J51" s="45">
        <v>54</v>
      </c>
      <c r="K51" s="45">
        <v>51</v>
      </c>
      <c r="L51" s="45">
        <v>0.25</v>
      </c>
      <c r="M51" s="90">
        <f>(101-K51)*L51</f>
        <v>12.5</v>
      </c>
      <c r="N51" s="45">
        <v>52</v>
      </c>
      <c r="O51" s="45" t="s">
        <v>19</v>
      </c>
      <c r="P51" s="45">
        <v>0.25</v>
      </c>
      <c r="Q51" s="90">
        <v>0</v>
      </c>
      <c r="R51" s="45">
        <v>37</v>
      </c>
      <c r="S51" s="45" t="s">
        <v>19</v>
      </c>
      <c r="T51" s="45">
        <v>0.5</v>
      </c>
      <c r="U51" s="90">
        <v>0</v>
      </c>
      <c r="V51" s="45">
        <v>39</v>
      </c>
      <c r="W51" s="45" t="s">
        <v>19</v>
      </c>
      <c r="X51" s="45">
        <v>0.5</v>
      </c>
      <c r="Y51" s="90">
        <v>0</v>
      </c>
      <c r="Z51" s="87">
        <f>LARGE(CHOOSE({1,2,3,4},M51,Q51,U51,Y51),1)+LARGE(CHOOSE({1,2,3,4},M51,Q51,U51,Y51),2)+I51</f>
        <v>12.5</v>
      </c>
    </row>
    <row r="52" spans="1:26" x14ac:dyDescent="0.25">
      <c r="A52" s="12">
        <v>48</v>
      </c>
      <c r="B52" s="35" t="s">
        <v>131</v>
      </c>
      <c r="C52" s="35" t="s">
        <v>30</v>
      </c>
      <c r="D52" s="35" t="s">
        <v>8</v>
      </c>
      <c r="E52" s="47" t="s">
        <v>132</v>
      </c>
      <c r="F52" s="13">
        <v>42</v>
      </c>
      <c r="G52" s="59" t="s">
        <v>19</v>
      </c>
      <c r="H52" s="13">
        <v>0.5</v>
      </c>
      <c r="I52" s="90">
        <v>0</v>
      </c>
      <c r="J52" s="45">
        <v>54</v>
      </c>
      <c r="K52" s="45">
        <v>52</v>
      </c>
      <c r="L52" s="45">
        <v>0.25</v>
      </c>
      <c r="M52" s="90">
        <f>(101-K52)*L52</f>
        <v>12.25</v>
      </c>
      <c r="N52" s="45">
        <v>52</v>
      </c>
      <c r="O52" s="45" t="s">
        <v>19</v>
      </c>
      <c r="P52" s="45">
        <v>0.25</v>
      </c>
      <c r="Q52" s="90">
        <v>0</v>
      </c>
      <c r="R52" s="45">
        <v>37</v>
      </c>
      <c r="S52" s="45" t="s">
        <v>19</v>
      </c>
      <c r="T52" s="45">
        <v>0.5</v>
      </c>
      <c r="U52" s="90">
        <v>0</v>
      </c>
      <c r="V52" s="45">
        <v>39</v>
      </c>
      <c r="W52" s="45" t="s">
        <v>19</v>
      </c>
      <c r="X52" s="45">
        <v>0.5</v>
      </c>
      <c r="Y52" s="90">
        <v>0</v>
      </c>
      <c r="Z52" s="87">
        <f>LARGE(CHOOSE({1,2,3,4},M52,Q52,U52,Y52),1)+LARGE(CHOOSE({1,2,3,4},M52,Q52,U52,Y52),2)+I52</f>
        <v>12.25</v>
      </c>
    </row>
    <row r="53" spans="1:26" x14ac:dyDescent="0.25">
      <c r="A53" s="111">
        <v>49</v>
      </c>
      <c r="B53" s="109" t="s">
        <v>133</v>
      </c>
      <c r="C53" s="109" t="s">
        <v>30</v>
      </c>
      <c r="D53" s="109" t="s">
        <v>8</v>
      </c>
      <c r="E53" s="112" t="s">
        <v>134</v>
      </c>
      <c r="F53" s="113">
        <v>42</v>
      </c>
      <c r="G53" s="114" t="s">
        <v>19</v>
      </c>
      <c r="H53" s="113">
        <v>0.5</v>
      </c>
      <c r="I53" s="90">
        <v>0</v>
      </c>
      <c r="J53" s="45">
        <v>54</v>
      </c>
      <c r="K53" s="45">
        <v>53</v>
      </c>
      <c r="L53" s="45">
        <v>0.25</v>
      </c>
      <c r="M53" s="90">
        <f>(101-K53)*L53</f>
        <v>12</v>
      </c>
      <c r="N53" s="45">
        <v>52</v>
      </c>
      <c r="O53" s="45" t="s">
        <v>19</v>
      </c>
      <c r="P53" s="45">
        <v>0.25</v>
      </c>
      <c r="Q53" s="90">
        <v>0</v>
      </c>
      <c r="R53" s="45">
        <v>37</v>
      </c>
      <c r="S53" s="45" t="s">
        <v>19</v>
      </c>
      <c r="T53" s="45">
        <v>0.5</v>
      </c>
      <c r="U53" s="90">
        <v>0</v>
      </c>
      <c r="V53" s="45">
        <v>39</v>
      </c>
      <c r="W53" s="45" t="s">
        <v>19</v>
      </c>
      <c r="X53" s="45">
        <v>0.5</v>
      </c>
      <c r="Y53" s="90">
        <v>0</v>
      </c>
      <c r="Z53" s="87">
        <f>LARGE(CHOOSE({1,2,3,4},M53,Q53,U53,Y53),1)+LARGE(CHOOSE({1,2,3,4},M53,Q53,U53,Y53),2)+I53</f>
        <v>12</v>
      </c>
    </row>
  </sheetData>
  <autoFilter ref="A3:Z52">
    <sortState ref="A5:Z53">
      <sortCondition descending="1" ref="Z3:Z52"/>
    </sortState>
  </autoFilter>
  <sortState ref="A4:A79">
    <sortCondition ref="A4"/>
  </sortState>
  <mergeCells count="13">
    <mergeCell ref="AZ1:BY1"/>
    <mergeCell ref="E2:E3"/>
    <mergeCell ref="D2:D3"/>
    <mergeCell ref="C2:C3"/>
    <mergeCell ref="A1:Z1"/>
    <mergeCell ref="B2:B3"/>
    <mergeCell ref="A2:A3"/>
    <mergeCell ref="Z2:Z3"/>
    <mergeCell ref="V2:Y2"/>
    <mergeCell ref="J2:M2"/>
    <mergeCell ref="N2:Q2"/>
    <mergeCell ref="R2:U2"/>
    <mergeCell ref="F2:I2"/>
  </mergeCells>
  <pageMargins left="0.7" right="0.7" top="0.75" bottom="0.75" header="0.3" footer="0.3"/>
  <pageSetup paperSize="9" scale="55" orientation="landscape" r:id="rId1"/>
  <colBreaks count="1" manualBreakCount="1">
    <brk id="3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0"/>
  <sheetViews>
    <sheetView view="pageBreakPreview" zoomScaleNormal="100" zoomScaleSheetLayoutView="100" workbookViewId="0">
      <pane xSplit="9" ySplit="3" topLeftCell="J4" activePane="bottomRight" state="frozen"/>
      <selection pane="topRight" activeCell="H1" sqref="H1"/>
      <selection pane="bottomLeft" activeCell="A4" sqref="A4"/>
      <selection pane="bottomRight" activeCell="B17" sqref="B17"/>
    </sheetView>
  </sheetViews>
  <sheetFormatPr defaultRowHeight="15" x14ac:dyDescent="0.25"/>
  <cols>
    <col min="1" max="1" width="5.85546875" style="16" customWidth="1"/>
    <col min="2" max="2" width="24.140625" style="16" customWidth="1"/>
    <col min="3" max="3" width="3.5703125" style="16" customWidth="1"/>
    <col min="4" max="4" width="16.140625" style="16" customWidth="1"/>
    <col min="5" max="5" width="17.85546875" style="16" customWidth="1"/>
    <col min="6" max="6" width="6.140625" style="1" customWidth="1"/>
    <col min="7" max="7" width="6.7109375" style="1" customWidth="1"/>
    <col min="8" max="8" width="7" style="1" customWidth="1"/>
    <col min="9" max="9" width="10.5703125" style="93" customWidth="1"/>
    <col min="10" max="10" width="4.85546875" style="29" customWidth="1"/>
    <col min="11" max="11" width="5.5703125" style="29" customWidth="1"/>
    <col min="12" max="12" width="4.85546875" style="29" customWidth="1"/>
    <col min="13" max="13" width="9.28515625" style="29" customWidth="1"/>
    <col min="14" max="16" width="6.5703125" style="29" customWidth="1"/>
    <col min="17" max="17" width="8.28515625" style="29" customWidth="1"/>
    <col min="18" max="20" width="6.5703125" style="29" customWidth="1"/>
    <col min="21" max="21" width="8.7109375" style="29" customWidth="1"/>
    <col min="22" max="22" width="5.5703125" style="21" customWidth="1"/>
    <col min="23" max="23" width="6" style="21" customWidth="1"/>
    <col min="24" max="24" width="5.42578125" style="21" customWidth="1"/>
    <col min="25" max="25" width="9" style="94" customWidth="1"/>
    <col min="26" max="26" width="12.140625" style="91" customWidth="1"/>
    <col min="27" max="16384" width="9.140625" style="16"/>
  </cols>
  <sheetData>
    <row r="1" spans="1:26" ht="21" x14ac:dyDescent="0.25">
      <c r="A1" s="126" t="s">
        <v>92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81.75" customHeight="1" x14ac:dyDescent="0.25">
      <c r="A2" s="71" t="s">
        <v>0</v>
      </c>
      <c r="B2" s="71" t="s">
        <v>1</v>
      </c>
      <c r="C2" s="71" t="s">
        <v>5</v>
      </c>
      <c r="D2" s="71" t="s">
        <v>32</v>
      </c>
      <c r="E2" s="71" t="s">
        <v>2</v>
      </c>
      <c r="F2" s="128" t="s">
        <v>194</v>
      </c>
      <c r="G2" s="128"/>
      <c r="H2" s="128"/>
      <c r="I2" s="128"/>
      <c r="J2" s="127" t="s">
        <v>138</v>
      </c>
      <c r="K2" s="127"/>
      <c r="L2" s="127"/>
      <c r="M2" s="127"/>
      <c r="N2" s="127" t="s">
        <v>159</v>
      </c>
      <c r="O2" s="127"/>
      <c r="P2" s="127"/>
      <c r="Q2" s="127"/>
      <c r="R2" s="127" t="s">
        <v>174</v>
      </c>
      <c r="S2" s="127"/>
      <c r="T2" s="127"/>
      <c r="U2" s="127"/>
      <c r="V2" s="127" t="s">
        <v>189</v>
      </c>
      <c r="W2" s="127"/>
      <c r="X2" s="127"/>
      <c r="Y2" s="127"/>
    </row>
    <row r="3" spans="1:26" s="11" customFormat="1" ht="88.5" customHeight="1" x14ac:dyDescent="0.25">
      <c r="A3" s="71"/>
      <c r="B3" s="71"/>
      <c r="C3" s="71"/>
      <c r="D3" s="71"/>
      <c r="E3" s="71"/>
      <c r="F3" s="31" t="s">
        <v>57</v>
      </c>
      <c r="G3" s="31" t="s">
        <v>58</v>
      </c>
      <c r="H3" s="31" t="s">
        <v>59</v>
      </c>
      <c r="I3" s="30" t="s">
        <v>35</v>
      </c>
      <c r="J3" s="8" t="s">
        <v>57</v>
      </c>
      <c r="K3" s="8" t="s">
        <v>58</v>
      </c>
      <c r="L3" s="8" t="s">
        <v>59</v>
      </c>
      <c r="M3" s="95" t="s">
        <v>35</v>
      </c>
      <c r="N3" s="8" t="s">
        <v>57</v>
      </c>
      <c r="O3" s="8" t="s">
        <v>58</v>
      </c>
      <c r="P3" s="8" t="s">
        <v>59</v>
      </c>
      <c r="Q3" s="95" t="s">
        <v>35</v>
      </c>
      <c r="R3" s="8" t="s">
        <v>57</v>
      </c>
      <c r="S3" s="8" t="s">
        <v>58</v>
      </c>
      <c r="T3" s="8" t="s">
        <v>59</v>
      </c>
      <c r="U3" s="95" t="s">
        <v>35</v>
      </c>
      <c r="V3" s="8" t="s">
        <v>57</v>
      </c>
      <c r="W3" s="8" t="s">
        <v>58</v>
      </c>
      <c r="X3" s="8" t="s">
        <v>59</v>
      </c>
      <c r="Y3" s="95" t="s">
        <v>35</v>
      </c>
      <c r="Z3" s="97" t="s">
        <v>96</v>
      </c>
    </row>
    <row r="4" spans="1:26" x14ac:dyDescent="0.25">
      <c r="A4" s="15">
        <v>1</v>
      </c>
      <c r="B4" s="17" t="s">
        <v>9</v>
      </c>
      <c r="C4" s="17" t="s">
        <v>6</v>
      </c>
      <c r="D4" s="17" t="s">
        <v>22</v>
      </c>
      <c r="E4" s="17" t="s">
        <v>7</v>
      </c>
      <c r="F4" s="15">
        <v>19</v>
      </c>
      <c r="G4" s="15">
        <v>2</v>
      </c>
      <c r="H4" s="15">
        <v>0.5</v>
      </c>
      <c r="I4" s="96">
        <f t="shared" ref="I4:I13" si="0">(101-G4)*H4</f>
        <v>49.5</v>
      </c>
      <c r="J4" s="32">
        <v>16</v>
      </c>
      <c r="K4" s="38">
        <v>2</v>
      </c>
      <c r="L4" s="32">
        <v>0.25</v>
      </c>
      <c r="M4" s="96">
        <f>(101-K4)*L4</f>
        <v>24.75</v>
      </c>
      <c r="N4" s="32">
        <v>9</v>
      </c>
      <c r="O4" s="32">
        <v>3</v>
      </c>
      <c r="P4" s="32">
        <v>0.5</v>
      </c>
      <c r="Q4" s="96">
        <f>(101-O4)*P4</f>
        <v>49</v>
      </c>
      <c r="R4" s="32">
        <v>11</v>
      </c>
      <c r="S4" s="32">
        <v>6</v>
      </c>
      <c r="T4" s="32">
        <v>0.5</v>
      </c>
      <c r="U4" s="96">
        <f t="shared" ref="U4:U11" si="1">(101-S4)*T4</f>
        <v>47.5</v>
      </c>
      <c r="V4" s="32">
        <v>15</v>
      </c>
      <c r="W4" s="59">
        <v>2</v>
      </c>
      <c r="X4" s="32">
        <v>0.5</v>
      </c>
      <c r="Y4" s="96">
        <f t="shared" ref="Y4:Y13" si="2">(101-W4)*X4</f>
        <v>49.5</v>
      </c>
      <c r="Z4" s="87">
        <f>LARGE(CHOOSE({1,2,3,4},M4,Q4,U4,Y4),1)+LARGE(CHOOSE({1,2,3,4},M4,Q4,U4,Y4),2)+I4</f>
        <v>148</v>
      </c>
    </row>
    <row r="5" spans="1:26" s="70" customFormat="1" x14ac:dyDescent="0.25">
      <c r="A5" s="15">
        <v>2</v>
      </c>
      <c r="B5" s="17" t="s">
        <v>149</v>
      </c>
      <c r="C5" s="17" t="s">
        <v>6</v>
      </c>
      <c r="D5" s="17" t="s">
        <v>24</v>
      </c>
      <c r="E5" s="17" t="s">
        <v>150</v>
      </c>
      <c r="F5" s="15">
        <v>19</v>
      </c>
      <c r="G5" s="15">
        <v>5</v>
      </c>
      <c r="H5" s="15">
        <v>0.5</v>
      </c>
      <c r="I5" s="96">
        <f t="shared" si="0"/>
        <v>48</v>
      </c>
      <c r="J5" s="32">
        <v>16</v>
      </c>
      <c r="K5" s="32">
        <v>4</v>
      </c>
      <c r="L5" s="32">
        <v>0.25</v>
      </c>
      <c r="M5" s="96">
        <f>(101-K5)*L5</f>
        <v>24.25</v>
      </c>
      <c r="N5" s="32">
        <v>9</v>
      </c>
      <c r="O5" s="63" t="s">
        <v>19</v>
      </c>
      <c r="P5" s="32">
        <v>0.5</v>
      </c>
      <c r="Q5" s="96">
        <v>0</v>
      </c>
      <c r="R5" s="32">
        <v>11</v>
      </c>
      <c r="S5" s="32">
        <v>1</v>
      </c>
      <c r="T5" s="32">
        <v>0.5</v>
      </c>
      <c r="U5" s="96">
        <f t="shared" si="1"/>
        <v>50</v>
      </c>
      <c r="V5" s="32">
        <v>15</v>
      </c>
      <c r="W5" s="32">
        <v>3</v>
      </c>
      <c r="X5" s="32">
        <v>0.5</v>
      </c>
      <c r="Y5" s="96">
        <f t="shared" si="2"/>
        <v>49</v>
      </c>
      <c r="Z5" s="87">
        <f>LARGE(CHOOSE({1,2,3,4},M5,Q5,U5,Y5),1)+LARGE(CHOOSE({1,2,3,4},M5,Q5,U5,Y5),2)+I5</f>
        <v>147</v>
      </c>
    </row>
    <row r="6" spans="1:26" x14ac:dyDescent="0.25">
      <c r="A6" s="15">
        <v>3</v>
      </c>
      <c r="B6" s="17" t="s">
        <v>146</v>
      </c>
      <c r="C6" s="17" t="s">
        <v>6</v>
      </c>
      <c r="D6" s="17" t="s">
        <v>24</v>
      </c>
      <c r="E6" s="17" t="s">
        <v>151</v>
      </c>
      <c r="F6" s="15">
        <v>19</v>
      </c>
      <c r="G6" s="15">
        <v>4</v>
      </c>
      <c r="H6" s="15">
        <v>0.5</v>
      </c>
      <c r="I6" s="96">
        <f t="shared" si="0"/>
        <v>48.5</v>
      </c>
      <c r="J6" s="32">
        <v>16</v>
      </c>
      <c r="K6" s="32">
        <v>6</v>
      </c>
      <c r="L6" s="32">
        <v>0.25</v>
      </c>
      <c r="M6" s="96">
        <f>(101-K6)*L6</f>
        <v>23.75</v>
      </c>
      <c r="N6" s="32">
        <v>9</v>
      </c>
      <c r="O6" s="63" t="s">
        <v>19</v>
      </c>
      <c r="P6" s="32">
        <v>0.5</v>
      </c>
      <c r="Q6" s="96">
        <v>0</v>
      </c>
      <c r="R6" s="32">
        <v>11</v>
      </c>
      <c r="S6" s="32">
        <v>5</v>
      </c>
      <c r="T6" s="32">
        <v>0.5</v>
      </c>
      <c r="U6" s="96">
        <f t="shared" si="1"/>
        <v>48</v>
      </c>
      <c r="V6" s="32">
        <v>15</v>
      </c>
      <c r="W6" s="32">
        <v>10</v>
      </c>
      <c r="X6" s="32">
        <v>0.5</v>
      </c>
      <c r="Y6" s="96">
        <f t="shared" si="2"/>
        <v>45.5</v>
      </c>
      <c r="Z6" s="87">
        <f>LARGE(CHOOSE({1,2,3,4},M6,Q6,U6,Y6),1)+LARGE(CHOOSE({1,2,3,4},M6,Q6,U6,Y6),2)+I6</f>
        <v>142</v>
      </c>
    </row>
    <row r="7" spans="1:26" x14ac:dyDescent="0.25">
      <c r="A7" s="15">
        <v>4</v>
      </c>
      <c r="B7" s="19" t="s">
        <v>76</v>
      </c>
      <c r="C7" s="19" t="s">
        <v>6</v>
      </c>
      <c r="D7" s="19" t="s">
        <v>24</v>
      </c>
      <c r="E7" s="36" t="s">
        <v>51</v>
      </c>
      <c r="F7" s="15">
        <v>19</v>
      </c>
      <c r="G7" s="75">
        <v>11</v>
      </c>
      <c r="H7" s="15">
        <v>0.5</v>
      </c>
      <c r="I7" s="96">
        <f t="shared" si="0"/>
        <v>45</v>
      </c>
      <c r="J7" s="32">
        <v>16</v>
      </c>
      <c r="K7" s="38">
        <v>8</v>
      </c>
      <c r="L7" s="32">
        <v>0.25</v>
      </c>
      <c r="M7" s="96">
        <f>(101-K7)*L7</f>
        <v>23.25</v>
      </c>
      <c r="N7" s="32">
        <v>9</v>
      </c>
      <c r="O7" s="63" t="s">
        <v>19</v>
      </c>
      <c r="P7" s="32">
        <v>0.5</v>
      </c>
      <c r="Q7" s="96">
        <v>0</v>
      </c>
      <c r="R7" s="32">
        <v>11</v>
      </c>
      <c r="S7" s="59">
        <v>4</v>
      </c>
      <c r="T7" s="32">
        <v>0.5</v>
      </c>
      <c r="U7" s="96">
        <f t="shared" si="1"/>
        <v>48.5</v>
      </c>
      <c r="V7" s="32">
        <v>15</v>
      </c>
      <c r="W7" s="32">
        <v>7</v>
      </c>
      <c r="X7" s="32">
        <v>0.5</v>
      </c>
      <c r="Y7" s="96">
        <f t="shared" si="2"/>
        <v>47</v>
      </c>
      <c r="Z7" s="87">
        <f>LARGE(CHOOSE({1,2,3,4},M7,Q7,U7,Y7),1)+LARGE(CHOOSE({1,2,3,4},M7,Q7,U7,Y7),2)+I7</f>
        <v>140.5</v>
      </c>
    </row>
    <row r="8" spans="1:26" x14ac:dyDescent="0.25">
      <c r="A8" s="15">
        <v>5</v>
      </c>
      <c r="B8" s="17" t="s">
        <v>147</v>
      </c>
      <c r="C8" s="17" t="s">
        <v>6</v>
      </c>
      <c r="D8" s="17" t="s">
        <v>22</v>
      </c>
      <c r="E8" s="17" t="s">
        <v>152</v>
      </c>
      <c r="F8" s="15">
        <v>19</v>
      </c>
      <c r="G8" s="15">
        <v>10</v>
      </c>
      <c r="H8" s="15">
        <v>0.5</v>
      </c>
      <c r="I8" s="96">
        <f t="shared" si="0"/>
        <v>45.5</v>
      </c>
      <c r="J8" s="32">
        <v>16</v>
      </c>
      <c r="K8" s="32">
        <v>10</v>
      </c>
      <c r="L8" s="32">
        <v>0.25</v>
      </c>
      <c r="M8" s="96">
        <f>(101-K8)*L8</f>
        <v>22.75</v>
      </c>
      <c r="N8" s="32">
        <v>9</v>
      </c>
      <c r="O8" s="32">
        <v>6</v>
      </c>
      <c r="P8" s="32">
        <v>0.5</v>
      </c>
      <c r="Q8" s="96">
        <f>(101-O8)*P8</f>
        <v>47.5</v>
      </c>
      <c r="R8" s="32">
        <v>11</v>
      </c>
      <c r="S8" s="32">
        <v>9</v>
      </c>
      <c r="T8" s="32">
        <v>0.5</v>
      </c>
      <c r="U8" s="96">
        <f t="shared" si="1"/>
        <v>46</v>
      </c>
      <c r="V8" s="32">
        <v>15</v>
      </c>
      <c r="W8" s="32">
        <v>14</v>
      </c>
      <c r="X8" s="32">
        <v>0.5</v>
      </c>
      <c r="Y8" s="96">
        <f t="shared" si="2"/>
        <v>43.5</v>
      </c>
      <c r="Z8" s="87">
        <f>LARGE(CHOOSE({1,2,3,4},M8,Q8,U8,Y8),1)+LARGE(CHOOSE({1,2,3,4},M8,Q8,U8,Y8),2)+I8</f>
        <v>139</v>
      </c>
    </row>
    <row r="9" spans="1:26" x14ac:dyDescent="0.25">
      <c r="A9" s="15">
        <v>6</v>
      </c>
      <c r="B9" s="17" t="s">
        <v>160</v>
      </c>
      <c r="C9" s="17" t="s">
        <v>6</v>
      </c>
      <c r="D9" s="17" t="s">
        <v>22</v>
      </c>
      <c r="E9" s="17" t="s">
        <v>163</v>
      </c>
      <c r="F9" s="15">
        <v>19</v>
      </c>
      <c r="G9" s="15">
        <v>13</v>
      </c>
      <c r="H9" s="15">
        <v>0.5</v>
      </c>
      <c r="I9" s="96">
        <f t="shared" si="0"/>
        <v>44</v>
      </c>
      <c r="J9" s="32">
        <v>16</v>
      </c>
      <c r="K9" s="38" t="s">
        <v>19</v>
      </c>
      <c r="L9" s="32">
        <v>0.25</v>
      </c>
      <c r="M9" s="96">
        <v>0</v>
      </c>
      <c r="N9" s="32">
        <v>9</v>
      </c>
      <c r="O9" s="32">
        <v>5</v>
      </c>
      <c r="P9" s="32">
        <v>0.5</v>
      </c>
      <c r="Q9" s="96">
        <f>(101-O9)*P9</f>
        <v>48</v>
      </c>
      <c r="R9" s="32">
        <v>11</v>
      </c>
      <c r="S9" s="32">
        <v>7</v>
      </c>
      <c r="T9" s="32">
        <v>0.5</v>
      </c>
      <c r="U9" s="96">
        <f t="shared" si="1"/>
        <v>47</v>
      </c>
      <c r="V9" s="32">
        <v>15</v>
      </c>
      <c r="W9" s="32">
        <v>12</v>
      </c>
      <c r="X9" s="32">
        <v>0.5</v>
      </c>
      <c r="Y9" s="96">
        <f t="shared" si="2"/>
        <v>44.5</v>
      </c>
      <c r="Z9" s="87">
        <f>LARGE(CHOOSE({1,2,3,4},M9,Q9,U9,Y9),1)+LARGE(CHOOSE({1,2,3,4},M9,Q9,U9,Y9),2)+I9</f>
        <v>139</v>
      </c>
    </row>
    <row r="10" spans="1:26" s="72" customFormat="1" ht="15.75" customHeight="1" x14ac:dyDescent="0.25">
      <c r="A10" s="15">
        <v>7</v>
      </c>
      <c r="B10" s="17" t="s">
        <v>77</v>
      </c>
      <c r="C10" s="17" t="s">
        <v>6</v>
      </c>
      <c r="D10" s="17" t="s">
        <v>24</v>
      </c>
      <c r="E10" s="17" t="s">
        <v>67</v>
      </c>
      <c r="F10" s="15">
        <v>19</v>
      </c>
      <c r="G10" s="15">
        <v>14</v>
      </c>
      <c r="H10" s="15">
        <v>0.5</v>
      </c>
      <c r="I10" s="96">
        <f t="shared" si="0"/>
        <v>43.5</v>
      </c>
      <c r="J10" s="32">
        <v>16</v>
      </c>
      <c r="K10" s="38">
        <v>13</v>
      </c>
      <c r="L10" s="32">
        <v>0.25</v>
      </c>
      <c r="M10" s="96">
        <f>(101-K10)*L10</f>
        <v>22</v>
      </c>
      <c r="N10" s="32">
        <v>9</v>
      </c>
      <c r="O10" s="63" t="s">
        <v>19</v>
      </c>
      <c r="P10" s="32">
        <v>0.5</v>
      </c>
      <c r="Q10" s="96">
        <v>0</v>
      </c>
      <c r="R10" s="32">
        <v>11</v>
      </c>
      <c r="S10" s="32">
        <v>8</v>
      </c>
      <c r="T10" s="32">
        <v>0.5</v>
      </c>
      <c r="U10" s="96">
        <f t="shared" si="1"/>
        <v>46.5</v>
      </c>
      <c r="V10" s="32">
        <v>15</v>
      </c>
      <c r="W10" s="32">
        <v>13</v>
      </c>
      <c r="X10" s="32">
        <v>0.5</v>
      </c>
      <c r="Y10" s="96">
        <f t="shared" si="2"/>
        <v>44</v>
      </c>
      <c r="Z10" s="87">
        <f>LARGE(CHOOSE({1,2,3,4},M10,Q10,U10,Y10),1)+LARGE(CHOOSE({1,2,3,4},M10,Q10,U10,Y10),2)+I10</f>
        <v>134</v>
      </c>
    </row>
    <row r="11" spans="1:26" x14ac:dyDescent="0.25">
      <c r="A11" s="15">
        <v>8</v>
      </c>
      <c r="B11" s="17" t="s">
        <v>161</v>
      </c>
      <c r="C11" s="17" t="s">
        <v>6</v>
      </c>
      <c r="D11" s="17" t="s">
        <v>22</v>
      </c>
      <c r="E11" s="17" t="s">
        <v>164</v>
      </c>
      <c r="F11" s="15">
        <v>19</v>
      </c>
      <c r="G11" s="15">
        <v>17</v>
      </c>
      <c r="H11" s="15">
        <v>0.5</v>
      </c>
      <c r="I11" s="96">
        <f t="shared" si="0"/>
        <v>42</v>
      </c>
      <c r="J11" s="32">
        <v>16</v>
      </c>
      <c r="K11" s="38" t="s">
        <v>19</v>
      </c>
      <c r="L11" s="32">
        <v>0.25</v>
      </c>
      <c r="M11" s="96">
        <v>0</v>
      </c>
      <c r="N11" s="32">
        <v>9</v>
      </c>
      <c r="O11" s="32">
        <v>7</v>
      </c>
      <c r="P11" s="32">
        <v>0.5</v>
      </c>
      <c r="Q11" s="96">
        <f>(101-O11)*P11</f>
        <v>47</v>
      </c>
      <c r="R11" s="32">
        <v>11</v>
      </c>
      <c r="S11" s="32">
        <v>11</v>
      </c>
      <c r="T11" s="32">
        <v>0.5</v>
      </c>
      <c r="U11" s="96">
        <f t="shared" si="1"/>
        <v>45</v>
      </c>
      <c r="V11" s="32">
        <v>15</v>
      </c>
      <c r="W11" s="32">
        <v>15</v>
      </c>
      <c r="X11" s="32">
        <v>0.5</v>
      </c>
      <c r="Y11" s="96">
        <f t="shared" si="2"/>
        <v>43</v>
      </c>
      <c r="Z11" s="87">
        <f>LARGE(CHOOSE({1,2,3,4},M11,Q11,U11,Y11),1)+LARGE(CHOOSE({1,2,3,4},M11,Q11,U11,Y11),2)+I11</f>
        <v>134</v>
      </c>
    </row>
    <row r="12" spans="1:26" x14ac:dyDescent="0.25">
      <c r="A12" s="15">
        <v>9</v>
      </c>
      <c r="B12" s="78" t="s">
        <v>10</v>
      </c>
      <c r="C12" s="78" t="s">
        <v>6</v>
      </c>
      <c r="D12" s="78" t="s">
        <v>25</v>
      </c>
      <c r="E12" s="78" t="s">
        <v>15</v>
      </c>
      <c r="F12" s="15">
        <v>19</v>
      </c>
      <c r="G12" s="77">
        <v>12</v>
      </c>
      <c r="H12" s="15">
        <v>0.5</v>
      </c>
      <c r="I12" s="96">
        <f t="shared" si="0"/>
        <v>44.5</v>
      </c>
      <c r="J12" s="79">
        <v>16</v>
      </c>
      <c r="K12" s="51" t="s">
        <v>19</v>
      </c>
      <c r="L12" s="32">
        <v>0.25</v>
      </c>
      <c r="M12" s="96">
        <v>0</v>
      </c>
      <c r="N12" s="79">
        <v>9</v>
      </c>
      <c r="O12" s="65" t="s">
        <v>19</v>
      </c>
      <c r="P12" s="32">
        <v>0.5</v>
      </c>
      <c r="Q12" s="96">
        <v>0</v>
      </c>
      <c r="R12" s="79">
        <v>11</v>
      </c>
      <c r="S12" s="65" t="s">
        <v>19</v>
      </c>
      <c r="T12" s="32">
        <v>0.5</v>
      </c>
      <c r="U12" s="96">
        <v>0</v>
      </c>
      <c r="V12" s="79">
        <v>15</v>
      </c>
      <c r="W12" s="77">
        <v>5</v>
      </c>
      <c r="X12" s="32">
        <v>0.5</v>
      </c>
      <c r="Y12" s="96">
        <f t="shared" si="2"/>
        <v>48</v>
      </c>
      <c r="Z12" s="87">
        <f>LARGE(CHOOSE({1,2,3,4},M12,Q12,U12,Y12),1)+LARGE(CHOOSE({1,2,3,4},M12,Q12,U12,Y12),2)+I12</f>
        <v>92.5</v>
      </c>
    </row>
    <row r="13" spans="1:26" x14ac:dyDescent="0.25">
      <c r="A13" s="15">
        <v>10</v>
      </c>
      <c r="B13" s="78" t="s">
        <v>191</v>
      </c>
      <c r="C13" s="78" t="s">
        <v>6</v>
      </c>
      <c r="D13" s="78" t="s">
        <v>25</v>
      </c>
      <c r="E13" s="78" t="s">
        <v>209</v>
      </c>
      <c r="F13" s="15">
        <v>19</v>
      </c>
      <c r="G13" s="77">
        <v>7</v>
      </c>
      <c r="H13" s="15">
        <v>0.5</v>
      </c>
      <c r="I13" s="96">
        <f t="shared" si="0"/>
        <v>47</v>
      </c>
      <c r="J13" s="79">
        <v>16</v>
      </c>
      <c r="K13" s="51" t="s">
        <v>19</v>
      </c>
      <c r="L13" s="32">
        <v>0.25</v>
      </c>
      <c r="M13" s="96">
        <v>0</v>
      </c>
      <c r="N13" s="79">
        <v>9</v>
      </c>
      <c r="O13" s="65" t="s">
        <v>19</v>
      </c>
      <c r="P13" s="32">
        <v>0.5</v>
      </c>
      <c r="Q13" s="96">
        <v>0</v>
      </c>
      <c r="R13" s="79">
        <v>11</v>
      </c>
      <c r="S13" s="65" t="s">
        <v>19</v>
      </c>
      <c r="T13" s="32">
        <v>0.5</v>
      </c>
      <c r="U13" s="96">
        <v>0</v>
      </c>
      <c r="V13" s="79">
        <v>15</v>
      </c>
      <c r="W13" s="79">
        <v>11</v>
      </c>
      <c r="X13" s="32">
        <v>0.5</v>
      </c>
      <c r="Y13" s="96">
        <f t="shared" si="2"/>
        <v>45</v>
      </c>
      <c r="Z13" s="87">
        <f>LARGE(CHOOSE({1,2,3,4},M13,Q13,U13,Y13),1)+LARGE(CHOOSE({1,2,3,4},M13,Q13,U13,Y13),2)+I13</f>
        <v>92</v>
      </c>
    </row>
    <row r="14" spans="1:26" s="56" customFormat="1" x14ac:dyDescent="0.25">
      <c r="A14" s="15">
        <v>11</v>
      </c>
      <c r="B14" s="17" t="s">
        <v>165</v>
      </c>
      <c r="C14" s="17" t="s">
        <v>6</v>
      </c>
      <c r="D14" s="17" t="s">
        <v>162</v>
      </c>
      <c r="E14" s="17" t="s">
        <v>166</v>
      </c>
      <c r="F14" s="15">
        <v>19</v>
      </c>
      <c r="G14" s="59" t="s">
        <v>19</v>
      </c>
      <c r="H14" s="15">
        <v>0.5</v>
      </c>
      <c r="I14" s="96">
        <v>0</v>
      </c>
      <c r="J14" s="32">
        <v>16</v>
      </c>
      <c r="K14" s="38" t="s">
        <v>19</v>
      </c>
      <c r="L14" s="32">
        <v>0.25</v>
      </c>
      <c r="M14" s="96">
        <v>0</v>
      </c>
      <c r="N14" s="32">
        <v>9</v>
      </c>
      <c r="O14" s="32">
        <v>8</v>
      </c>
      <c r="P14" s="32">
        <v>0.5</v>
      </c>
      <c r="Q14" s="96">
        <f>(101-O14)*P14</f>
        <v>46.5</v>
      </c>
      <c r="R14" s="32">
        <v>11</v>
      </c>
      <c r="S14" s="63" t="s">
        <v>19</v>
      </c>
      <c r="T14" s="32">
        <v>0.5</v>
      </c>
      <c r="U14" s="96">
        <v>0</v>
      </c>
      <c r="V14" s="32">
        <v>15</v>
      </c>
      <c r="W14" s="59" t="s">
        <v>19</v>
      </c>
      <c r="X14" s="32">
        <v>0.5</v>
      </c>
      <c r="Y14" s="96">
        <v>0</v>
      </c>
      <c r="Z14" s="87">
        <f>LARGE(CHOOSE({1,2,3,4},M14,Q14,U14,Y14),1)+LARGE(CHOOSE({1,2,3,4},M14,Q14,U14,Y14),2)+I14</f>
        <v>46.5</v>
      </c>
    </row>
    <row r="15" spans="1:26" x14ac:dyDescent="0.25">
      <c r="A15" s="15">
        <v>12</v>
      </c>
      <c r="B15" s="17" t="s">
        <v>190</v>
      </c>
      <c r="C15" s="17" t="s">
        <v>6</v>
      </c>
      <c r="D15" s="17" t="s">
        <v>25</v>
      </c>
      <c r="E15" s="17" t="s">
        <v>16</v>
      </c>
      <c r="F15" s="15">
        <v>19</v>
      </c>
      <c r="G15" s="59" t="s">
        <v>19</v>
      </c>
      <c r="H15" s="15">
        <v>0.5</v>
      </c>
      <c r="I15" s="96">
        <v>0</v>
      </c>
      <c r="J15" s="32">
        <v>16</v>
      </c>
      <c r="K15" s="38" t="s">
        <v>19</v>
      </c>
      <c r="L15" s="32">
        <v>0.25</v>
      </c>
      <c r="M15" s="96">
        <v>0</v>
      </c>
      <c r="N15" s="32">
        <v>9</v>
      </c>
      <c r="O15" s="63" t="s">
        <v>19</v>
      </c>
      <c r="P15" s="32">
        <v>0.5</v>
      </c>
      <c r="Q15" s="96">
        <v>0</v>
      </c>
      <c r="R15" s="32">
        <v>11</v>
      </c>
      <c r="S15" s="63" t="s">
        <v>19</v>
      </c>
      <c r="T15" s="32">
        <v>0.5</v>
      </c>
      <c r="U15" s="96">
        <v>0</v>
      </c>
      <c r="V15" s="32">
        <v>15</v>
      </c>
      <c r="W15" s="32">
        <v>9</v>
      </c>
      <c r="X15" s="32">
        <v>0.5</v>
      </c>
      <c r="Y15" s="96">
        <f>(101-W15)*X15</f>
        <v>46</v>
      </c>
      <c r="Z15" s="87">
        <f>LARGE(CHOOSE({1,2,3,4},M15,Q15,U15,Y15),1)+LARGE(CHOOSE({1,2,3,4},M15,Q15,U15,Y15),2)+I15</f>
        <v>46</v>
      </c>
    </row>
    <row r="16" spans="1:26" x14ac:dyDescent="0.25">
      <c r="A16" s="15">
        <v>13</v>
      </c>
      <c r="B16" s="17" t="s">
        <v>177</v>
      </c>
      <c r="C16" s="17"/>
      <c r="D16" s="17" t="s">
        <v>24</v>
      </c>
      <c r="E16" s="17" t="s">
        <v>178</v>
      </c>
      <c r="F16" s="15">
        <v>19</v>
      </c>
      <c r="G16" s="59" t="s">
        <v>19</v>
      </c>
      <c r="H16" s="15">
        <v>0.5</v>
      </c>
      <c r="I16" s="96">
        <v>0</v>
      </c>
      <c r="J16" s="32">
        <v>16</v>
      </c>
      <c r="K16" s="38" t="s">
        <v>19</v>
      </c>
      <c r="L16" s="32">
        <v>0.25</v>
      </c>
      <c r="M16" s="96">
        <v>0</v>
      </c>
      <c r="N16" s="32">
        <v>9</v>
      </c>
      <c r="O16" s="63" t="s">
        <v>19</v>
      </c>
      <c r="P16" s="32">
        <v>0.5</v>
      </c>
      <c r="Q16" s="96">
        <v>0</v>
      </c>
      <c r="R16" s="32">
        <v>11</v>
      </c>
      <c r="S16" s="32">
        <v>10</v>
      </c>
      <c r="T16" s="32">
        <v>0.5</v>
      </c>
      <c r="U16" s="96">
        <f>(101-S16)*T16</f>
        <v>45.5</v>
      </c>
      <c r="V16" s="32">
        <v>15</v>
      </c>
      <c r="W16" s="59" t="s">
        <v>19</v>
      </c>
      <c r="X16" s="32">
        <v>0.5</v>
      </c>
      <c r="Y16" s="96">
        <v>0</v>
      </c>
      <c r="Z16" s="87">
        <f>LARGE(CHOOSE({1,2,3,4},M16,Q16,U16,Y16),1)+LARGE(CHOOSE({1,2,3,4},M16,Q16,U16,Y16),2)+I16</f>
        <v>45.5</v>
      </c>
    </row>
    <row r="17" spans="1:26" x14ac:dyDescent="0.25">
      <c r="A17" s="15">
        <v>14</v>
      </c>
      <c r="B17" s="17" t="s">
        <v>45</v>
      </c>
      <c r="C17" s="17" t="s">
        <v>6</v>
      </c>
      <c r="D17" s="17" t="s">
        <v>22</v>
      </c>
      <c r="E17" s="17" t="s">
        <v>46</v>
      </c>
      <c r="F17" s="15">
        <v>19</v>
      </c>
      <c r="G17" s="15">
        <v>15</v>
      </c>
      <c r="H17" s="15">
        <v>0.5</v>
      </c>
      <c r="I17" s="96">
        <f>(101-G17)*H17</f>
        <v>43</v>
      </c>
      <c r="J17" s="32">
        <v>16</v>
      </c>
      <c r="K17" s="38" t="s">
        <v>19</v>
      </c>
      <c r="L17" s="32">
        <v>0.25</v>
      </c>
      <c r="M17" s="96">
        <v>0</v>
      </c>
      <c r="N17" s="32">
        <v>9</v>
      </c>
      <c r="O17" s="63" t="s">
        <v>19</v>
      </c>
      <c r="P17" s="32">
        <v>0.5</v>
      </c>
      <c r="Q17" s="96">
        <v>0</v>
      </c>
      <c r="R17" s="32">
        <v>11</v>
      </c>
      <c r="S17" s="63" t="s">
        <v>19</v>
      </c>
      <c r="T17" s="32">
        <v>0.5</v>
      </c>
      <c r="U17" s="96">
        <v>0</v>
      </c>
      <c r="V17" s="32">
        <v>15</v>
      </c>
      <c r="W17" s="59" t="s">
        <v>19</v>
      </c>
      <c r="X17" s="32">
        <v>0.5</v>
      </c>
      <c r="Y17" s="96">
        <v>0</v>
      </c>
      <c r="Z17" s="87">
        <f>LARGE(CHOOSE({1,2,3,4},M17,Q17,U17,Y17),1)+LARGE(CHOOSE({1,2,3,4},M17,Q17,U17,Y17),2)+I17</f>
        <v>43</v>
      </c>
    </row>
    <row r="18" spans="1:26" x14ac:dyDescent="0.25">
      <c r="A18" s="15">
        <v>15</v>
      </c>
      <c r="B18" s="17" t="s">
        <v>207</v>
      </c>
      <c r="C18" s="17" t="s">
        <v>6</v>
      </c>
      <c r="D18" s="17" t="s">
        <v>28</v>
      </c>
      <c r="E18" s="17" t="s">
        <v>208</v>
      </c>
      <c r="F18" s="15">
        <v>19</v>
      </c>
      <c r="G18" s="15">
        <v>18</v>
      </c>
      <c r="H18" s="15">
        <v>0.5</v>
      </c>
      <c r="I18" s="96">
        <f>(101-G18)*H18</f>
        <v>41.5</v>
      </c>
      <c r="J18" s="32">
        <v>16</v>
      </c>
      <c r="K18" s="38" t="s">
        <v>19</v>
      </c>
      <c r="L18" s="32">
        <v>0.25</v>
      </c>
      <c r="M18" s="96">
        <v>0</v>
      </c>
      <c r="N18" s="32">
        <v>9</v>
      </c>
      <c r="O18" s="63" t="s">
        <v>19</v>
      </c>
      <c r="P18" s="32">
        <v>0.5</v>
      </c>
      <c r="Q18" s="96">
        <v>0</v>
      </c>
      <c r="R18" s="32">
        <v>11</v>
      </c>
      <c r="S18" s="63" t="s">
        <v>19</v>
      </c>
      <c r="T18" s="32">
        <v>0.5</v>
      </c>
      <c r="U18" s="96">
        <v>0</v>
      </c>
      <c r="V18" s="32">
        <v>15</v>
      </c>
      <c r="W18" s="59" t="s">
        <v>19</v>
      </c>
      <c r="X18" s="32">
        <v>0.5</v>
      </c>
      <c r="Y18" s="96">
        <v>0</v>
      </c>
      <c r="Z18" s="87">
        <f>LARGE(CHOOSE({1,2,3,4},M18,Q18,U18,Y18),1)+LARGE(CHOOSE({1,2,3,4},M18,Q18,U18,Y18),2)+I18</f>
        <v>41.5</v>
      </c>
    </row>
    <row r="19" spans="1:26" x14ac:dyDescent="0.25">
      <c r="A19" s="15">
        <v>16</v>
      </c>
      <c r="B19" s="17" t="s">
        <v>78</v>
      </c>
      <c r="C19" s="17" t="s">
        <v>6</v>
      </c>
      <c r="D19" s="17" t="s">
        <v>23</v>
      </c>
      <c r="E19" s="17" t="s">
        <v>14</v>
      </c>
      <c r="F19" s="15">
        <v>19</v>
      </c>
      <c r="G19" s="59" t="s">
        <v>19</v>
      </c>
      <c r="H19" s="15">
        <v>0.5</v>
      </c>
      <c r="I19" s="96">
        <v>0</v>
      </c>
      <c r="J19" s="32">
        <v>16</v>
      </c>
      <c r="K19" s="38">
        <v>14</v>
      </c>
      <c r="L19" s="32">
        <v>0.25</v>
      </c>
      <c r="M19" s="96">
        <f>(101-K19)*L19</f>
        <v>21.75</v>
      </c>
      <c r="N19" s="32">
        <v>9</v>
      </c>
      <c r="O19" s="63" t="s">
        <v>19</v>
      </c>
      <c r="P19" s="32">
        <v>0.5</v>
      </c>
      <c r="Q19" s="96">
        <v>0</v>
      </c>
      <c r="R19" s="32">
        <v>11</v>
      </c>
      <c r="S19" s="63" t="s">
        <v>19</v>
      </c>
      <c r="T19" s="32">
        <v>0.5</v>
      </c>
      <c r="U19" s="96">
        <v>0</v>
      </c>
      <c r="V19" s="32">
        <v>15</v>
      </c>
      <c r="W19" s="59" t="s">
        <v>19</v>
      </c>
      <c r="X19" s="32">
        <v>0.5</v>
      </c>
      <c r="Y19" s="96">
        <v>0</v>
      </c>
      <c r="Z19" s="87">
        <f>LARGE(CHOOSE({1,2,3,4},M19,Q19,U19,Y19),1)+LARGE(CHOOSE({1,2,3,4},M19,Q19,U19,Y19),2)+I19</f>
        <v>21.75</v>
      </c>
    </row>
    <row r="20" spans="1:26" s="56" customFormat="1" x14ac:dyDescent="0.25">
      <c r="A20" s="15">
        <v>17</v>
      </c>
      <c r="B20" s="17" t="s">
        <v>153</v>
      </c>
      <c r="C20" s="17" t="s">
        <v>6</v>
      </c>
      <c r="D20" s="17" t="s">
        <v>148</v>
      </c>
      <c r="E20" s="17" t="s">
        <v>154</v>
      </c>
      <c r="F20" s="15">
        <v>19</v>
      </c>
      <c r="G20" s="59" t="s">
        <v>19</v>
      </c>
      <c r="H20" s="15">
        <v>0.5</v>
      </c>
      <c r="I20" s="96">
        <v>0</v>
      </c>
      <c r="J20" s="32">
        <v>16</v>
      </c>
      <c r="K20" s="32">
        <v>16</v>
      </c>
      <c r="L20" s="32">
        <v>0.25</v>
      </c>
      <c r="M20" s="96">
        <f>(101-K20)*L20</f>
        <v>21.25</v>
      </c>
      <c r="N20" s="32">
        <v>9</v>
      </c>
      <c r="O20" s="63" t="s">
        <v>19</v>
      </c>
      <c r="P20" s="32">
        <v>0.5</v>
      </c>
      <c r="Q20" s="96">
        <v>0</v>
      </c>
      <c r="R20" s="32">
        <v>11</v>
      </c>
      <c r="S20" s="63" t="s">
        <v>19</v>
      </c>
      <c r="T20" s="32">
        <v>0.5</v>
      </c>
      <c r="U20" s="96">
        <v>0</v>
      </c>
      <c r="V20" s="32">
        <v>15</v>
      </c>
      <c r="W20" s="59" t="s">
        <v>19</v>
      </c>
      <c r="X20" s="32">
        <v>0.5</v>
      </c>
      <c r="Y20" s="96">
        <v>0</v>
      </c>
      <c r="Z20" s="87">
        <f>LARGE(CHOOSE({1,2,3,4},M20,Q20,U20,Y20),1)+LARGE(CHOOSE({1,2,3,4},M20,Q20,U20,Y20),2)+I20</f>
        <v>21.25</v>
      </c>
    </row>
  </sheetData>
  <autoFilter ref="A3:Z20">
    <sortState ref="A4:Z20">
      <sortCondition descending="1" ref="Z3:Z20"/>
    </sortState>
  </autoFilter>
  <sortState ref="B5:CD37">
    <sortCondition descending="1" ref="Z5:Z37"/>
  </sortState>
  <mergeCells count="6">
    <mergeCell ref="A1:Z1"/>
    <mergeCell ref="V2:Y2"/>
    <mergeCell ref="J2:M2"/>
    <mergeCell ref="N2:Q2"/>
    <mergeCell ref="R2:U2"/>
    <mergeCell ref="F2:I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0"/>
  <sheetViews>
    <sheetView view="pageBreakPreview" zoomScale="85" zoomScaleNormal="100" zoomScaleSheetLayoutView="85" workbookViewId="0">
      <pane xSplit="9" ySplit="3" topLeftCell="J4" activePane="bottomRight" state="frozen"/>
      <selection pane="topRight" activeCell="M1" sqref="M1"/>
      <selection pane="bottomLeft" activeCell="A4" sqref="A4"/>
      <selection pane="bottomRight" activeCell="F13" sqref="F13"/>
    </sheetView>
  </sheetViews>
  <sheetFormatPr defaultRowHeight="15" x14ac:dyDescent="0.25"/>
  <cols>
    <col min="1" max="1" width="5.28515625" style="1" customWidth="1"/>
    <col min="2" max="2" width="21.85546875" style="16" customWidth="1"/>
    <col min="3" max="3" width="3.28515625" style="16" customWidth="1"/>
    <col min="4" max="4" width="12.7109375" style="16" customWidth="1"/>
    <col min="5" max="5" width="13" style="16" customWidth="1"/>
    <col min="6" max="6" width="8.5703125" style="1" customWidth="1"/>
    <col min="7" max="7" width="8.85546875" style="1" customWidth="1"/>
    <col min="8" max="8" width="10.140625" style="1" customWidth="1"/>
    <col min="9" max="9" width="8.7109375" style="93" customWidth="1"/>
    <col min="10" max="10" width="6.140625" style="33" customWidth="1"/>
    <col min="11" max="11" width="6.5703125" style="33" customWidth="1"/>
    <col min="12" max="12" width="6.7109375" style="33" customWidth="1"/>
    <col min="13" max="13" width="8" style="100" customWidth="1"/>
    <col min="14" max="16" width="8.140625" style="33" customWidth="1"/>
    <col min="17" max="17" width="8.140625" style="100" customWidth="1"/>
    <col min="18" max="20" width="8.140625" style="33" customWidth="1"/>
    <col min="21" max="21" width="8.140625" style="100" customWidth="1"/>
    <col min="22" max="22" width="7" style="33" customWidth="1"/>
    <col min="23" max="23" width="10.140625" style="33" customWidth="1"/>
    <col min="24" max="24" width="8.28515625" style="33" customWidth="1"/>
    <col min="25" max="25" width="9.85546875" style="100" customWidth="1"/>
    <col min="26" max="26" width="11.140625" style="98" customWidth="1"/>
    <col min="27" max="27" width="18.5703125" style="16" customWidth="1"/>
    <col min="28" max="16384" width="9.140625" style="16"/>
  </cols>
  <sheetData>
    <row r="1" spans="1:27" ht="21" x14ac:dyDescent="0.25">
      <c r="A1" s="129" t="s">
        <v>93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98.25" customHeight="1" x14ac:dyDescent="0.25">
      <c r="A2" s="133" t="s">
        <v>0</v>
      </c>
      <c r="B2" s="133" t="s">
        <v>1</v>
      </c>
      <c r="C2" s="133" t="s">
        <v>5</v>
      </c>
      <c r="D2" s="133" t="s">
        <v>33</v>
      </c>
      <c r="E2" s="133" t="s">
        <v>2</v>
      </c>
      <c r="F2" s="136" t="s">
        <v>210</v>
      </c>
      <c r="G2" s="137"/>
      <c r="H2" s="137"/>
      <c r="I2" s="137"/>
      <c r="J2" s="135" t="s">
        <v>138</v>
      </c>
      <c r="K2" s="135"/>
      <c r="L2" s="135"/>
      <c r="M2" s="135"/>
      <c r="N2" s="135" t="s">
        <v>167</v>
      </c>
      <c r="O2" s="135"/>
      <c r="P2" s="135"/>
      <c r="Q2" s="135"/>
      <c r="R2" s="135" t="s">
        <v>179</v>
      </c>
      <c r="S2" s="135"/>
      <c r="T2" s="135"/>
      <c r="U2" s="135"/>
      <c r="V2" s="135" t="s">
        <v>192</v>
      </c>
      <c r="W2" s="135"/>
      <c r="X2" s="135"/>
      <c r="Y2" s="135"/>
      <c r="Z2" s="131" t="s">
        <v>96</v>
      </c>
      <c r="AA2" s="17"/>
    </row>
    <row r="3" spans="1:27" ht="83.25" customHeight="1" x14ac:dyDescent="0.25">
      <c r="A3" s="134"/>
      <c r="B3" s="134"/>
      <c r="C3" s="134"/>
      <c r="D3" s="134"/>
      <c r="E3" s="134"/>
      <c r="F3" s="31" t="s">
        <v>57</v>
      </c>
      <c r="G3" s="31" t="s">
        <v>58</v>
      </c>
      <c r="H3" s="31" t="s">
        <v>59</v>
      </c>
      <c r="I3" s="30" t="s">
        <v>35</v>
      </c>
      <c r="J3" s="31" t="s">
        <v>57</v>
      </c>
      <c r="K3" s="31" t="s">
        <v>58</v>
      </c>
      <c r="L3" s="31" t="s">
        <v>59</v>
      </c>
      <c r="M3" s="30" t="s">
        <v>35</v>
      </c>
      <c r="N3" s="31" t="s">
        <v>57</v>
      </c>
      <c r="O3" s="31" t="s">
        <v>58</v>
      </c>
      <c r="P3" s="31" t="s">
        <v>59</v>
      </c>
      <c r="Q3" s="30" t="s">
        <v>35</v>
      </c>
      <c r="R3" s="31" t="s">
        <v>57</v>
      </c>
      <c r="S3" s="31" t="s">
        <v>58</v>
      </c>
      <c r="T3" s="31" t="s">
        <v>59</v>
      </c>
      <c r="U3" s="30" t="s">
        <v>35</v>
      </c>
      <c r="V3" s="31" t="s">
        <v>57</v>
      </c>
      <c r="W3" s="31" t="s">
        <v>58</v>
      </c>
      <c r="X3" s="31" t="s">
        <v>59</v>
      </c>
      <c r="Y3" s="30" t="s">
        <v>35</v>
      </c>
      <c r="Z3" s="132"/>
      <c r="AA3" s="58" t="s">
        <v>95</v>
      </c>
    </row>
    <row r="4" spans="1:27" ht="41.25" customHeight="1" x14ac:dyDescent="0.25">
      <c r="A4" s="15">
        <v>1</v>
      </c>
      <c r="B4" s="19" t="s">
        <v>48</v>
      </c>
      <c r="C4" s="19" t="s">
        <v>8</v>
      </c>
      <c r="D4" s="20" t="s">
        <v>28</v>
      </c>
      <c r="E4" s="20" t="s">
        <v>13</v>
      </c>
      <c r="F4" s="13">
        <v>8</v>
      </c>
      <c r="G4" s="13">
        <v>1</v>
      </c>
      <c r="H4" s="13">
        <v>0.5</v>
      </c>
      <c r="I4" s="96">
        <f>(101-G4)*H4</f>
        <v>50</v>
      </c>
      <c r="J4" s="32">
        <v>4</v>
      </c>
      <c r="K4" s="32">
        <v>2</v>
      </c>
      <c r="L4" s="32">
        <v>0.25</v>
      </c>
      <c r="M4" s="96">
        <f>(101-K4)*L4</f>
        <v>24.75</v>
      </c>
      <c r="N4" s="32">
        <v>5</v>
      </c>
      <c r="O4" s="66">
        <v>1</v>
      </c>
      <c r="P4" s="32">
        <v>0.5</v>
      </c>
      <c r="Q4" s="96">
        <f>(101-O4)*P4</f>
        <v>50</v>
      </c>
      <c r="R4" s="32">
        <v>5</v>
      </c>
      <c r="S4" s="32">
        <v>2</v>
      </c>
      <c r="T4" s="32">
        <v>0.5</v>
      </c>
      <c r="U4" s="96">
        <f>(101-S4)*T4</f>
        <v>49.5</v>
      </c>
      <c r="V4" s="32">
        <v>5</v>
      </c>
      <c r="W4" s="32">
        <v>1</v>
      </c>
      <c r="X4" s="32">
        <v>0.5</v>
      </c>
      <c r="Y4" s="96">
        <f>(101-W4)*X4</f>
        <v>50</v>
      </c>
      <c r="Z4" s="87">
        <f>LARGE(CHOOSE({1,2,3,4},M4,Q4,U4,Y4),1)+LARGE(CHOOSE({1,2,3,4},M4,Q4,U4,Y4),2)+I4</f>
        <v>150</v>
      </c>
      <c r="AA4" s="17"/>
    </row>
    <row r="5" spans="1:27" ht="58.5" customHeight="1" x14ac:dyDescent="0.25">
      <c r="A5" s="15">
        <v>2</v>
      </c>
      <c r="B5" s="17" t="s">
        <v>102</v>
      </c>
      <c r="C5" s="17" t="s">
        <v>8</v>
      </c>
      <c r="D5" s="17" t="s">
        <v>22</v>
      </c>
      <c r="E5" s="17" t="s">
        <v>155</v>
      </c>
      <c r="F5" s="13">
        <v>8</v>
      </c>
      <c r="G5" s="15">
        <v>3</v>
      </c>
      <c r="H5" s="13">
        <v>0.5</v>
      </c>
      <c r="I5" s="96">
        <f>(101-G5)*H5</f>
        <v>49</v>
      </c>
      <c r="J5" s="32">
        <v>4</v>
      </c>
      <c r="K5" s="32">
        <v>4</v>
      </c>
      <c r="L5" s="32">
        <v>0.25</v>
      </c>
      <c r="M5" s="96">
        <f>(101-K5)*L5</f>
        <v>24.25</v>
      </c>
      <c r="N5" s="32">
        <v>5</v>
      </c>
      <c r="O5" s="32">
        <v>5</v>
      </c>
      <c r="P5" s="32">
        <v>0.5</v>
      </c>
      <c r="Q5" s="96">
        <f>(101-O5)*P5</f>
        <v>48</v>
      </c>
      <c r="R5" s="32">
        <v>5</v>
      </c>
      <c r="S5" s="32">
        <v>4</v>
      </c>
      <c r="T5" s="32">
        <v>0.5</v>
      </c>
      <c r="U5" s="96">
        <f>(101-S5)*T5</f>
        <v>48.5</v>
      </c>
      <c r="V5" s="32">
        <v>5</v>
      </c>
      <c r="W5" s="32">
        <v>4</v>
      </c>
      <c r="X5" s="32">
        <v>0.5</v>
      </c>
      <c r="Y5" s="96">
        <f>(101-W5)*X5</f>
        <v>48.5</v>
      </c>
      <c r="Z5" s="87">
        <f>LARGE(CHOOSE({1,2,3,4},M5,Q5,U5,Y5),1)+LARGE(CHOOSE({1,2,3,4},M5,Q5,U5,Y5),2)+I5</f>
        <v>146</v>
      </c>
    </row>
    <row r="6" spans="1:27" ht="42" customHeight="1" x14ac:dyDescent="0.25">
      <c r="A6" s="15">
        <v>3</v>
      </c>
      <c r="B6" s="17" t="s">
        <v>169</v>
      </c>
      <c r="C6" s="17" t="s">
        <v>8</v>
      </c>
      <c r="D6" s="17" t="s">
        <v>22</v>
      </c>
      <c r="E6" s="17" t="s">
        <v>170</v>
      </c>
      <c r="F6" s="13">
        <v>8</v>
      </c>
      <c r="G6" s="15">
        <v>5</v>
      </c>
      <c r="H6" s="13">
        <v>0.5</v>
      </c>
      <c r="I6" s="96">
        <f>(101-G6)*H6</f>
        <v>48</v>
      </c>
      <c r="J6" s="32">
        <v>4</v>
      </c>
      <c r="K6" s="32" t="s">
        <v>19</v>
      </c>
      <c r="L6" s="32">
        <v>0.25</v>
      </c>
      <c r="M6" s="96">
        <v>0</v>
      </c>
      <c r="N6" s="32">
        <v>5</v>
      </c>
      <c r="O6" s="32">
        <v>4</v>
      </c>
      <c r="P6" s="32">
        <v>0.5</v>
      </c>
      <c r="Q6" s="96">
        <f>(101-O6)*P6</f>
        <v>48.5</v>
      </c>
      <c r="R6" s="32">
        <v>5</v>
      </c>
      <c r="S6" s="32">
        <v>5</v>
      </c>
      <c r="T6" s="32">
        <v>0.5</v>
      </c>
      <c r="U6" s="96">
        <f>(101-S6)*T6</f>
        <v>48</v>
      </c>
      <c r="V6" s="32">
        <v>5</v>
      </c>
      <c r="W6" s="32">
        <v>5</v>
      </c>
      <c r="X6" s="32">
        <v>0.5</v>
      </c>
      <c r="Y6" s="96">
        <f>(101-W6)*X6</f>
        <v>48</v>
      </c>
      <c r="Z6" s="87">
        <f>LARGE(CHOOSE({1,2,3,4},M6,Q6,U6,Y6),1)+LARGE(CHOOSE({1,2,3,4},M6,Q6,U6,Y6),2)+I6</f>
        <v>144.5</v>
      </c>
      <c r="AA6" s="17"/>
    </row>
    <row r="7" spans="1:27" s="56" customFormat="1" ht="57.75" customHeight="1" x14ac:dyDescent="0.25">
      <c r="A7" s="15">
        <v>4</v>
      </c>
      <c r="B7" s="17" t="s">
        <v>168</v>
      </c>
      <c r="C7" s="17" t="s">
        <v>8</v>
      </c>
      <c r="D7" s="17" t="s">
        <v>22</v>
      </c>
      <c r="E7" s="17" t="s">
        <v>12</v>
      </c>
      <c r="F7" s="13">
        <v>8</v>
      </c>
      <c r="G7" s="15">
        <v>4</v>
      </c>
      <c r="H7" s="13">
        <v>0.5</v>
      </c>
      <c r="I7" s="96">
        <f>(101-G7)*H7</f>
        <v>48.5</v>
      </c>
      <c r="J7" s="32">
        <v>4</v>
      </c>
      <c r="K7" s="32" t="s">
        <v>19</v>
      </c>
      <c r="L7" s="32">
        <v>0.25</v>
      </c>
      <c r="M7" s="96">
        <v>0</v>
      </c>
      <c r="N7" s="32">
        <v>5</v>
      </c>
      <c r="O7" s="32">
        <v>1</v>
      </c>
      <c r="P7" s="32">
        <v>0.5</v>
      </c>
      <c r="Q7" s="96">
        <f>(101-O7)*P7</f>
        <v>50</v>
      </c>
      <c r="R7" s="32">
        <v>5</v>
      </c>
      <c r="S7" s="32" t="s">
        <v>19</v>
      </c>
      <c r="T7" s="32">
        <v>0.5</v>
      </c>
      <c r="U7" s="96">
        <v>0</v>
      </c>
      <c r="V7" s="32">
        <v>5</v>
      </c>
      <c r="W7" s="32" t="s">
        <v>19</v>
      </c>
      <c r="X7" s="32">
        <v>0.5</v>
      </c>
      <c r="Y7" s="96">
        <v>0</v>
      </c>
      <c r="Z7" s="87">
        <f>LARGE(CHOOSE({1,2,3,4},M7,Q7,U7,Y7),1)+LARGE(CHOOSE({1,2,3,4},M7,Q7,U7,Y7),2)+I7</f>
        <v>98.5</v>
      </c>
      <c r="AA7" s="72"/>
    </row>
    <row r="8" spans="1:27" ht="47.25" customHeight="1" x14ac:dyDescent="0.25">
      <c r="A8" s="55">
        <v>5</v>
      </c>
      <c r="B8" s="54" t="s">
        <v>52</v>
      </c>
      <c r="C8" s="54" t="s">
        <v>8</v>
      </c>
      <c r="D8" s="54" t="s">
        <v>29</v>
      </c>
      <c r="E8" s="54" t="s">
        <v>53</v>
      </c>
      <c r="F8" s="53">
        <v>8</v>
      </c>
      <c r="G8" s="55" t="s">
        <v>19</v>
      </c>
      <c r="H8" s="53">
        <v>0.5</v>
      </c>
      <c r="I8" s="96">
        <v>0</v>
      </c>
      <c r="J8" s="57">
        <v>4</v>
      </c>
      <c r="K8" s="57">
        <v>3</v>
      </c>
      <c r="L8" s="57">
        <v>0.25</v>
      </c>
      <c r="M8" s="96">
        <f>(101-K8)*L8</f>
        <v>24.5</v>
      </c>
      <c r="N8" s="57">
        <v>5</v>
      </c>
      <c r="O8" s="57">
        <v>3</v>
      </c>
      <c r="P8" s="57">
        <v>0.5</v>
      </c>
      <c r="Q8" s="96">
        <f>(101-O8)*P8</f>
        <v>49</v>
      </c>
      <c r="R8" s="57">
        <v>5</v>
      </c>
      <c r="S8" s="57">
        <v>3</v>
      </c>
      <c r="T8" s="57">
        <v>0.5</v>
      </c>
      <c r="U8" s="96">
        <f>(101-S8)*T8</f>
        <v>49</v>
      </c>
      <c r="V8" s="57">
        <v>5</v>
      </c>
      <c r="W8" s="57">
        <v>3</v>
      </c>
      <c r="X8" s="57">
        <v>0.5</v>
      </c>
      <c r="Y8" s="96">
        <f>(101-W8)*X8</f>
        <v>49</v>
      </c>
      <c r="Z8" s="87">
        <f>LARGE(CHOOSE({1,2,3,4},M8,Q8,U8,Y8),1)+LARGE(CHOOSE({1,2,3,4},M8,Q8,U8,Y8),2)+I8</f>
        <v>98</v>
      </c>
      <c r="AA8" s="52" t="s">
        <v>94</v>
      </c>
    </row>
    <row r="9" spans="1:27" ht="32.25" customHeight="1" x14ac:dyDescent="0.25">
      <c r="A9" s="15">
        <v>6</v>
      </c>
      <c r="B9" s="17" t="s">
        <v>211</v>
      </c>
      <c r="C9" s="17" t="s">
        <v>8</v>
      </c>
      <c r="D9" s="17" t="s">
        <v>22</v>
      </c>
      <c r="E9" s="17" t="s">
        <v>212</v>
      </c>
      <c r="F9" s="13">
        <v>8</v>
      </c>
      <c r="G9" s="15">
        <v>6</v>
      </c>
      <c r="H9" s="13">
        <v>0.5</v>
      </c>
      <c r="I9" s="96">
        <f>(101-G9)*H9</f>
        <v>47.5</v>
      </c>
      <c r="J9" s="32">
        <v>4</v>
      </c>
      <c r="K9" s="32" t="s">
        <v>19</v>
      </c>
      <c r="L9" s="32">
        <v>0.25</v>
      </c>
      <c r="M9" s="96">
        <v>0</v>
      </c>
      <c r="N9" s="32">
        <v>5</v>
      </c>
      <c r="O9" s="32" t="s">
        <v>19</v>
      </c>
      <c r="P9" s="32">
        <v>0.5</v>
      </c>
      <c r="Q9" s="96">
        <v>0</v>
      </c>
      <c r="R9" s="32">
        <v>5</v>
      </c>
      <c r="S9" s="32" t="s">
        <v>19</v>
      </c>
      <c r="T9" s="32">
        <v>0.5</v>
      </c>
      <c r="U9" s="96">
        <v>0</v>
      </c>
      <c r="V9" s="32">
        <v>5</v>
      </c>
      <c r="W9" s="32" t="s">
        <v>19</v>
      </c>
      <c r="X9" s="32">
        <v>0.5</v>
      </c>
      <c r="Y9" s="96">
        <v>0</v>
      </c>
      <c r="Z9" s="87">
        <f>LARGE(CHOOSE({1,2,3,4},M9,Q9,U9,Y9),1)+LARGE(CHOOSE({1,2,3,4},M9,Q9,U9,Y9),2)+I9</f>
        <v>47.5</v>
      </c>
      <c r="AA9" s="17"/>
    </row>
    <row r="10" spans="1:27" ht="25.5" customHeight="1" x14ac:dyDescent="0.25">
      <c r="A10" s="15">
        <v>7</v>
      </c>
      <c r="B10" s="108" t="s">
        <v>42</v>
      </c>
      <c r="C10" s="68" t="s">
        <v>8</v>
      </c>
      <c r="D10" s="68" t="s">
        <v>30</v>
      </c>
      <c r="E10" s="68" t="s">
        <v>75</v>
      </c>
      <c r="F10" s="13">
        <v>8</v>
      </c>
      <c r="G10" s="67">
        <v>7</v>
      </c>
      <c r="H10" s="13">
        <v>0.5</v>
      </c>
      <c r="I10" s="96">
        <f>(101-G10)*H10</f>
        <v>47</v>
      </c>
      <c r="J10" s="32">
        <v>4</v>
      </c>
      <c r="K10" s="32" t="s">
        <v>19</v>
      </c>
      <c r="L10" s="32">
        <v>0.25</v>
      </c>
      <c r="M10" s="96">
        <v>0</v>
      </c>
      <c r="N10" s="32">
        <v>5</v>
      </c>
      <c r="O10" s="32" t="s">
        <v>19</v>
      </c>
      <c r="P10" s="32">
        <v>0.5</v>
      </c>
      <c r="Q10" s="96">
        <v>0</v>
      </c>
      <c r="R10" s="32">
        <v>5</v>
      </c>
      <c r="S10" s="32" t="s">
        <v>19</v>
      </c>
      <c r="T10" s="32">
        <v>0.5</v>
      </c>
      <c r="U10" s="96">
        <v>0</v>
      </c>
      <c r="V10" s="32">
        <v>5</v>
      </c>
      <c r="W10" s="32" t="s">
        <v>19</v>
      </c>
      <c r="X10" s="32">
        <v>0.5</v>
      </c>
      <c r="Y10" s="96">
        <v>0</v>
      </c>
      <c r="Z10" s="87">
        <f>LARGE(CHOOSE({1,2,3,4},M10,Q10,U10,Y10),1)+LARGE(CHOOSE({1,2,3,4},M10,Q10,U10,Y10),2)+I10</f>
        <v>47</v>
      </c>
    </row>
  </sheetData>
  <autoFilter ref="A3:Z10">
    <sortState ref="A5:Z10">
      <sortCondition descending="1" ref="Z3:Z10"/>
    </sortState>
  </autoFilter>
  <sortState ref="A5:A14">
    <sortCondition ref="A4"/>
  </sortState>
  <mergeCells count="12">
    <mergeCell ref="A1:AA1"/>
    <mergeCell ref="Z2:Z3"/>
    <mergeCell ref="A2:A3"/>
    <mergeCell ref="E2:E3"/>
    <mergeCell ref="D2:D3"/>
    <mergeCell ref="C2:C3"/>
    <mergeCell ref="B2:B3"/>
    <mergeCell ref="V2:Y2"/>
    <mergeCell ref="J2:M2"/>
    <mergeCell ref="N2:Q2"/>
    <mergeCell ref="R2:U2"/>
    <mergeCell ref="F2:I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view="pageBreakPreview" zoomScale="80" zoomScaleNormal="100" zoomScaleSheetLayoutView="80" workbookViewId="0">
      <selection activeCell="T7" sqref="T7"/>
    </sheetView>
  </sheetViews>
  <sheetFormatPr defaultRowHeight="15" x14ac:dyDescent="0.25"/>
  <cols>
    <col min="1" max="1" width="6.42578125" style="10" customWidth="1"/>
    <col min="2" max="2" width="23.42578125" style="10" customWidth="1"/>
    <col min="3" max="3" width="12.85546875" style="10" customWidth="1"/>
    <col min="4" max="4" width="12.140625" style="10" customWidth="1"/>
    <col min="5" max="5" width="8.5703125" style="10" customWidth="1"/>
    <col min="6" max="6" width="8.140625" style="10" customWidth="1"/>
    <col min="7" max="7" width="12.140625" style="10" customWidth="1"/>
    <col min="8" max="8" width="9.28515625" style="102" customWidth="1"/>
    <col min="9" max="9" width="4.85546875" style="10" customWidth="1"/>
    <col min="10" max="10" width="7.85546875" style="10" customWidth="1"/>
    <col min="11" max="11" width="5.5703125" style="10" customWidth="1"/>
    <col min="12" max="12" width="7.85546875" style="102" customWidth="1"/>
    <col min="13" max="13" width="7.140625" style="10" customWidth="1"/>
    <col min="14" max="15" width="7.85546875" style="10" customWidth="1"/>
    <col min="16" max="16" width="7.85546875" style="102" customWidth="1"/>
    <col min="17" max="17" width="4.5703125" style="14" customWidth="1"/>
    <col min="18" max="18" width="5.28515625" style="14" customWidth="1"/>
    <col min="19" max="19" width="6.85546875" style="14" customWidth="1"/>
    <col min="20" max="20" width="7" style="104" customWidth="1"/>
    <col min="21" max="21" width="9.85546875" style="14" customWidth="1"/>
    <col min="22" max="16384" width="9.140625" style="10"/>
  </cols>
  <sheetData>
    <row r="1" spans="1:21" ht="21" x14ac:dyDescent="0.25">
      <c r="A1" s="140" t="s">
        <v>18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</row>
    <row r="2" spans="1:21" s="6" customFormat="1" ht="56.25" customHeight="1" x14ac:dyDescent="0.25">
      <c r="A2" s="133" t="s">
        <v>0</v>
      </c>
      <c r="B2" s="133" t="s">
        <v>1</v>
      </c>
      <c r="C2" s="133" t="s">
        <v>2</v>
      </c>
      <c r="D2" s="133" t="s">
        <v>32</v>
      </c>
      <c r="E2" s="143" t="s">
        <v>213</v>
      </c>
      <c r="F2" s="143"/>
      <c r="G2" s="143"/>
      <c r="H2" s="143"/>
      <c r="I2" s="142" t="s">
        <v>156</v>
      </c>
      <c r="J2" s="142"/>
      <c r="K2" s="142"/>
      <c r="L2" s="142"/>
      <c r="M2" s="142" t="s">
        <v>180</v>
      </c>
      <c r="N2" s="142"/>
      <c r="O2" s="142"/>
      <c r="P2" s="142"/>
      <c r="Q2" s="142" t="s">
        <v>193</v>
      </c>
      <c r="R2" s="142"/>
      <c r="S2" s="142"/>
      <c r="T2" s="142"/>
      <c r="U2" s="138" t="s">
        <v>97</v>
      </c>
    </row>
    <row r="3" spans="1:21" s="28" customFormat="1" ht="120" x14ac:dyDescent="0.25">
      <c r="A3" s="134"/>
      <c r="B3" s="134"/>
      <c r="C3" s="134"/>
      <c r="D3" s="134"/>
      <c r="E3" s="8" t="s">
        <v>57</v>
      </c>
      <c r="F3" s="8" t="s">
        <v>58</v>
      </c>
      <c r="G3" s="8" t="s">
        <v>59</v>
      </c>
      <c r="H3" s="95" t="s">
        <v>35</v>
      </c>
      <c r="I3" s="8" t="s">
        <v>57</v>
      </c>
      <c r="J3" s="8" t="s">
        <v>58</v>
      </c>
      <c r="K3" s="8" t="s">
        <v>59</v>
      </c>
      <c r="L3" s="95" t="s">
        <v>35</v>
      </c>
      <c r="M3" s="8" t="s">
        <v>57</v>
      </c>
      <c r="N3" s="8" t="s">
        <v>58</v>
      </c>
      <c r="O3" s="8" t="s">
        <v>59</v>
      </c>
      <c r="P3" s="95" t="s">
        <v>35</v>
      </c>
      <c r="Q3" s="8" t="s">
        <v>57</v>
      </c>
      <c r="R3" s="8" t="s">
        <v>58</v>
      </c>
      <c r="S3" s="8" t="s">
        <v>59</v>
      </c>
      <c r="T3" s="95" t="s">
        <v>35</v>
      </c>
      <c r="U3" s="139"/>
    </row>
    <row r="4" spans="1:21" s="14" customFormat="1" ht="51" customHeight="1" x14ac:dyDescent="0.25">
      <c r="A4" s="13">
        <v>1</v>
      </c>
      <c r="B4" s="50" t="s">
        <v>157</v>
      </c>
      <c r="C4" s="50" t="s">
        <v>158</v>
      </c>
      <c r="D4" s="13" t="s">
        <v>24</v>
      </c>
      <c r="E4" s="50">
        <v>4</v>
      </c>
      <c r="F4" s="13">
        <v>4</v>
      </c>
      <c r="G4" s="50">
        <v>0.5</v>
      </c>
      <c r="H4" s="44">
        <f>(101-F4)*G4</f>
        <v>48.5</v>
      </c>
      <c r="I4" s="13">
        <v>4</v>
      </c>
      <c r="J4" s="105">
        <v>1</v>
      </c>
      <c r="K4" s="13">
        <v>0.25</v>
      </c>
      <c r="L4" s="44">
        <f>(101-J4)*K4</f>
        <v>25</v>
      </c>
      <c r="M4" s="23">
        <v>4</v>
      </c>
      <c r="N4" s="13">
        <v>1</v>
      </c>
      <c r="O4" s="23">
        <v>0.5</v>
      </c>
      <c r="P4" s="44">
        <f>(101-N4)*O4</f>
        <v>50</v>
      </c>
      <c r="Q4" s="13">
        <v>4</v>
      </c>
      <c r="R4" s="13">
        <v>1</v>
      </c>
      <c r="S4" s="13">
        <v>0.5</v>
      </c>
      <c r="T4" s="44">
        <f>(101-R4)*S4</f>
        <v>50</v>
      </c>
      <c r="U4" s="101">
        <f>LARGE(CHOOSE({1,2,3},L4,P4,T4),1)+LARGE(CHOOSE({1,2,3},L4,P4,T4),2)+H4</f>
        <v>148.5</v>
      </c>
    </row>
    <row r="5" spans="1:21" s="7" customFormat="1" ht="30.75" hidden="1" customHeight="1" x14ac:dyDescent="0.25">
      <c r="A5" s="50">
        <v>5</v>
      </c>
      <c r="B5" s="60" t="s">
        <v>182</v>
      </c>
      <c r="C5" s="61" t="s">
        <v>186</v>
      </c>
      <c r="D5" s="61" t="s">
        <v>24</v>
      </c>
      <c r="E5" s="50">
        <v>4</v>
      </c>
      <c r="F5" s="81" t="s">
        <v>19</v>
      </c>
      <c r="G5" s="50">
        <v>1</v>
      </c>
      <c r="H5" s="44">
        <v>0</v>
      </c>
      <c r="I5" s="46" t="s">
        <v>181</v>
      </c>
      <c r="J5" s="46" t="s">
        <v>82</v>
      </c>
      <c r="K5" s="46" t="s">
        <v>175</v>
      </c>
      <c r="L5" s="103" t="s">
        <v>183</v>
      </c>
      <c r="M5" s="61">
        <v>4</v>
      </c>
      <c r="N5" s="46" t="s">
        <v>176</v>
      </c>
      <c r="O5" s="61">
        <v>1</v>
      </c>
      <c r="P5" s="5">
        <f>200*(M5+1-N5)*O5/M5</f>
        <v>100</v>
      </c>
      <c r="Q5" s="13">
        <v>4</v>
      </c>
      <c r="R5" s="61">
        <v>2</v>
      </c>
      <c r="S5" s="13">
        <v>1</v>
      </c>
      <c r="T5" s="44">
        <f>200*(Q5+1-R5)*S5/Q5</f>
        <v>150</v>
      </c>
      <c r="U5" s="80">
        <v>0</v>
      </c>
    </row>
    <row r="6" spans="1:21" ht="30.75" hidden="1" customHeight="1" x14ac:dyDescent="0.25">
      <c r="A6" s="13">
        <v>6</v>
      </c>
      <c r="B6" s="4" t="s">
        <v>184</v>
      </c>
      <c r="C6" s="61" t="s">
        <v>187</v>
      </c>
      <c r="D6" s="13" t="s">
        <v>24</v>
      </c>
      <c r="E6" s="50">
        <v>4</v>
      </c>
      <c r="F6" s="81" t="s">
        <v>19</v>
      </c>
      <c r="G6" s="50">
        <v>1</v>
      </c>
      <c r="H6" s="44">
        <v>0</v>
      </c>
      <c r="I6" s="46" t="s">
        <v>181</v>
      </c>
      <c r="J6" s="46" t="s">
        <v>82</v>
      </c>
      <c r="K6" s="18" t="s">
        <v>175</v>
      </c>
      <c r="L6" s="92" t="s">
        <v>185</v>
      </c>
      <c r="M6" s="18" t="s">
        <v>181</v>
      </c>
      <c r="N6" s="18" t="s">
        <v>181</v>
      </c>
      <c r="O6" s="18" t="s">
        <v>175</v>
      </c>
      <c r="P6" s="5">
        <f>200*(M6+1-N6)*O6/M6</f>
        <v>50</v>
      </c>
      <c r="Q6" s="13">
        <v>4</v>
      </c>
      <c r="R6" s="13">
        <v>4</v>
      </c>
      <c r="S6" s="13">
        <v>1</v>
      </c>
      <c r="T6" s="44">
        <f>200*(Q6+1-R6)*S6/Q6</f>
        <v>50</v>
      </c>
      <c r="U6" s="45">
        <v>0</v>
      </c>
    </row>
  </sheetData>
  <autoFilter ref="A3:U3">
    <sortState ref="A6:AN11">
      <sortCondition descending="1" ref="U3:U6"/>
    </sortState>
  </autoFilter>
  <mergeCells count="10">
    <mergeCell ref="U2:U3"/>
    <mergeCell ref="A1:T1"/>
    <mergeCell ref="A2:A3"/>
    <mergeCell ref="B2:B3"/>
    <mergeCell ref="C2:C3"/>
    <mergeCell ref="D2:D3"/>
    <mergeCell ref="Q2:T2"/>
    <mergeCell ref="I2:L2"/>
    <mergeCell ref="M2:P2"/>
    <mergeCell ref="E2:H2"/>
  </mergeCells>
  <pageMargins left="0.7" right="0.7" top="0.75" bottom="0.75" header="0.3" footer="0.3"/>
  <pageSetup paperSize="9" scale="7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"/>
  <sheetViews>
    <sheetView view="pageBreakPreview" zoomScaleNormal="100" zoomScaleSheetLayoutView="100" workbookViewId="0">
      <pane xSplit="4" ySplit="3" topLeftCell="E4" activePane="bottomRight" state="frozen"/>
      <selection pane="topRight" activeCell="H1" sqref="H1"/>
      <selection pane="bottomLeft" activeCell="A4" sqref="A4"/>
      <selection pane="bottomRight" activeCell="P5" sqref="P5"/>
    </sheetView>
  </sheetViews>
  <sheetFormatPr defaultRowHeight="15" x14ac:dyDescent="0.25"/>
  <cols>
    <col min="1" max="1" width="6.140625" style="16" customWidth="1"/>
    <col min="2" max="2" width="21.28515625" style="16" customWidth="1"/>
    <col min="3" max="3" width="11.5703125" style="16" customWidth="1"/>
    <col min="4" max="4" width="9.140625" style="16"/>
    <col min="5" max="7" width="5.140625" style="16" customWidth="1"/>
    <col min="8" max="8" width="6.42578125" style="99" customWidth="1"/>
    <col min="9" max="11" width="5.140625" style="16" customWidth="1"/>
    <col min="12" max="12" width="6.5703125" style="99" customWidth="1"/>
    <col min="13" max="13" width="4.140625" style="16" customWidth="1"/>
    <col min="14" max="14" width="4.28515625" style="16" customWidth="1"/>
    <col min="15" max="15" width="5" style="16" customWidth="1"/>
    <col min="16" max="16" width="6.7109375" style="99" customWidth="1"/>
    <col min="17" max="16384" width="9.140625" style="16"/>
  </cols>
  <sheetData>
    <row r="1" spans="1:17" ht="21" x14ac:dyDescent="0.25">
      <c r="A1" s="144" t="s">
        <v>56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</row>
    <row r="2" spans="1:17" ht="84" customHeight="1" x14ac:dyDescent="0.25">
      <c r="A2" s="145" t="s">
        <v>0</v>
      </c>
      <c r="B2" s="145" t="s">
        <v>1</v>
      </c>
      <c r="C2" s="145" t="s">
        <v>2</v>
      </c>
      <c r="D2" s="145" t="s">
        <v>32</v>
      </c>
      <c r="E2" s="142" t="s">
        <v>156</v>
      </c>
      <c r="F2" s="142"/>
      <c r="G2" s="142"/>
      <c r="H2" s="142"/>
      <c r="I2" s="142" t="s">
        <v>174</v>
      </c>
      <c r="J2" s="142"/>
      <c r="K2" s="142"/>
      <c r="L2" s="142"/>
      <c r="M2" s="142" t="s">
        <v>189</v>
      </c>
      <c r="N2" s="142"/>
      <c r="O2" s="142"/>
      <c r="P2" s="142"/>
      <c r="Q2" s="146" t="s">
        <v>98</v>
      </c>
    </row>
    <row r="3" spans="1:17" ht="88.5" customHeight="1" x14ac:dyDescent="0.25">
      <c r="A3" s="145"/>
      <c r="B3" s="145"/>
      <c r="C3" s="145"/>
      <c r="D3" s="145"/>
      <c r="E3" s="8" t="s">
        <v>57</v>
      </c>
      <c r="F3" s="8" t="s">
        <v>58</v>
      </c>
      <c r="G3" s="8" t="s">
        <v>59</v>
      </c>
      <c r="H3" s="95" t="s">
        <v>35</v>
      </c>
      <c r="I3" s="8" t="s">
        <v>57</v>
      </c>
      <c r="J3" s="8" t="s">
        <v>58</v>
      </c>
      <c r="K3" s="8" t="s">
        <v>59</v>
      </c>
      <c r="L3" s="95" t="s">
        <v>35</v>
      </c>
      <c r="M3" s="8" t="s">
        <v>57</v>
      </c>
      <c r="N3" s="8" t="s">
        <v>58</v>
      </c>
      <c r="O3" s="8" t="s">
        <v>59</v>
      </c>
      <c r="P3" s="95" t="s">
        <v>35</v>
      </c>
      <c r="Q3" s="146"/>
    </row>
    <row r="4" spans="1:17" s="56" customFormat="1" ht="74.25" customHeight="1" x14ac:dyDescent="0.25">
      <c r="A4" s="3">
        <v>1</v>
      </c>
      <c r="B4" s="40" t="s">
        <v>79</v>
      </c>
      <c r="C4" s="24" t="s">
        <v>80</v>
      </c>
      <c r="D4" s="24" t="s">
        <v>23</v>
      </c>
      <c r="E4" s="59">
        <v>2</v>
      </c>
      <c r="F4" s="59">
        <v>2</v>
      </c>
      <c r="G4" s="59">
        <v>0.25</v>
      </c>
      <c r="H4" s="64">
        <f>(101-F4)*G4</f>
        <v>24.75</v>
      </c>
      <c r="I4" s="69">
        <v>3</v>
      </c>
      <c r="J4" s="69">
        <v>3</v>
      </c>
      <c r="K4" s="69">
        <v>0.5</v>
      </c>
      <c r="L4" s="64">
        <f>(101-J4)*K4</f>
        <v>49</v>
      </c>
      <c r="M4" s="74">
        <v>2</v>
      </c>
      <c r="N4" s="74">
        <v>1</v>
      </c>
      <c r="O4" s="74">
        <v>0.5</v>
      </c>
      <c r="P4" s="64">
        <f>(101-N4)*O4</f>
        <v>50</v>
      </c>
      <c r="Q4" s="87">
        <f>LARGE(CHOOSE({1,2,3},H4,L4,P4),1)+LARGE(CHOOSE({1,2,3},H4,L4,P4),2)</f>
        <v>99</v>
      </c>
    </row>
    <row r="6" spans="1:17" x14ac:dyDescent="0.25">
      <c r="E6" s="62"/>
      <c r="F6" s="62"/>
      <c r="G6" s="62"/>
      <c r="H6" s="106"/>
      <c r="I6" s="62"/>
      <c r="J6" s="62"/>
      <c r="K6" s="62"/>
      <c r="L6" s="106"/>
    </row>
  </sheetData>
  <autoFilter ref="A3:Q3">
    <sortState ref="A5:U5">
      <sortCondition descending="1" ref="Q3"/>
    </sortState>
  </autoFilter>
  <mergeCells count="9">
    <mergeCell ref="A1:Q1"/>
    <mergeCell ref="A2:A3"/>
    <mergeCell ref="B2:B3"/>
    <mergeCell ref="C2:C3"/>
    <mergeCell ref="D2:D3"/>
    <mergeCell ref="Q2:Q3"/>
    <mergeCell ref="M2:P2"/>
    <mergeCell ref="E2:H2"/>
    <mergeCell ref="I2:L2"/>
  </mergeCells>
  <pageMargins left="0.7" right="0.7" top="0.75" bottom="0.75" header="0.3" footer="0.3"/>
  <pageSetup paperSize="9" scale="9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="130" zoomScaleNormal="100" zoomScaleSheetLayoutView="130" workbookViewId="0">
      <pane xSplit="15" ySplit="3" topLeftCell="P4" activePane="bottomRight" state="frozen"/>
      <selection pane="topRight" activeCell="H1" sqref="H1"/>
      <selection pane="bottomLeft" activeCell="A4" sqref="A4"/>
      <selection pane="bottomRight" activeCell="I8" sqref="I8"/>
    </sheetView>
  </sheetViews>
  <sheetFormatPr defaultRowHeight="15" x14ac:dyDescent="0.25"/>
  <cols>
    <col min="1" max="1" width="6.140625" style="16" customWidth="1"/>
    <col min="2" max="2" width="21.28515625" style="16" customWidth="1"/>
    <col min="3" max="3" width="11.5703125" style="16" customWidth="1"/>
    <col min="4" max="12" width="9.140625" style="16"/>
    <col min="13" max="13" width="4.5703125" style="1" customWidth="1"/>
    <col min="14" max="14" width="6" style="1" customWidth="1"/>
    <col min="15" max="15" width="7.28515625" style="1" customWidth="1"/>
    <col min="16" max="16" width="7.85546875" style="93" customWidth="1"/>
    <col min="17" max="16384" width="9.140625" style="16"/>
  </cols>
  <sheetData>
    <row r="1" spans="1:17" ht="21" x14ac:dyDescent="0.25">
      <c r="A1" s="144" t="s">
        <v>218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</row>
    <row r="2" spans="1:17" ht="84" customHeight="1" x14ac:dyDescent="0.25">
      <c r="A2" s="145" t="s">
        <v>0</v>
      </c>
      <c r="B2" s="145" t="s">
        <v>1</v>
      </c>
      <c r="C2" s="145" t="s">
        <v>2</v>
      </c>
      <c r="D2" s="145" t="s">
        <v>32</v>
      </c>
      <c r="E2" s="143" t="s">
        <v>213</v>
      </c>
      <c r="F2" s="143"/>
      <c r="G2" s="143"/>
      <c r="H2" s="143"/>
      <c r="I2" s="143" t="s">
        <v>219</v>
      </c>
      <c r="J2" s="143"/>
      <c r="K2" s="143"/>
      <c r="L2" s="143"/>
      <c r="M2" s="143" t="s">
        <v>222</v>
      </c>
      <c r="N2" s="143"/>
      <c r="O2" s="143"/>
      <c r="P2" s="143"/>
      <c r="Q2" s="146" t="s">
        <v>214</v>
      </c>
    </row>
    <row r="3" spans="1:17" ht="88.5" customHeight="1" x14ac:dyDescent="0.25">
      <c r="A3" s="145"/>
      <c r="B3" s="145"/>
      <c r="C3" s="145"/>
      <c r="D3" s="145"/>
      <c r="E3" s="8" t="s">
        <v>57</v>
      </c>
      <c r="F3" s="8" t="s">
        <v>58</v>
      </c>
      <c r="G3" s="8" t="s">
        <v>59</v>
      </c>
      <c r="H3" s="95" t="s">
        <v>35</v>
      </c>
      <c r="I3" s="8" t="s">
        <v>57</v>
      </c>
      <c r="J3" s="8" t="s">
        <v>58</v>
      </c>
      <c r="K3" s="8" t="s">
        <v>59</v>
      </c>
      <c r="L3" s="95" t="s">
        <v>35</v>
      </c>
      <c r="M3" s="8" t="s">
        <v>57</v>
      </c>
      <c r="N3" s="8" t="s">
        <v>58</v>
      </c>
      <c r="O3" s="8" t="s">
        <v>59</v>
      </c>
      <c r="P3" s="95" t="s">
        <v>35</v>
      </c>
      <c r="Q3" s="146"/>
    </row>
    <row r="4" spans="1:17" s="56" customFormat="1" ht="46.5" customHeight="1" x14ac:dyDescent="0.25">
      <c r="A4" s="3">
        <v>1</v>
      </c>
      <c r="B4" s="40" t="s">
        <v>215</v>
      </c>
      <c r="C4" s="24" t="s">
        <v>216</v>
      </c>
      <c r="D4" s="24" t="s">
        <v>217</v>
      </c>
      <c r="E4" s="39">
        <v>1</v>
      </c>
      <c r="F4" s="39">
        <v>1</v>
      </c>
      <c r="G4" s="39">
        <v>0.5</v>
      </c>
      <c r="H4" s="107">
        <f>(101-F4)*G4</f>
        <v>50</v>
      </c>
      <c r="I4" s="39">
        <v>1</v>
      </c>
      <c r="J4" s="39">
        <v>1</v>
      </c>
      <c r="K4" s="39">
        <v>1</v>
      </c>
      <c r="L4" s="107">
        <f>(101-J4)*K4</f>
        <v>100</v>
      </c>
      <c r="M4" s="39">
        <v>1</v>
      </c>
      <c r="N4" s="39">
        <v>1</v>
      </c>
      <c r="O4" s="39">
        <v>1</v>
      </c>
      <c r="P4" s="107">
        <f>(101-N4)*O4</f>
        <v>100</v>
      </c>
      <c r="Q4" s="87">
        <f>H4+L4+P4</f>
        <v>250</v>
      </c>
    </row>
  </sheetData>
  <autoFilter ref="A3:Q3">
    <sortState ref="A5:AC5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9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view="pageBreakPreview" zoomScale="130" zoomScaleNormal="100" zoomScaleSheetLayoutView="130" workbookViewId="0">
      <pane xSplit="8" ySplit="3" topLeftCell="I4" activePane="bottomRight" state="frozen"/>
      <selection pane="topRight" activeCell="H1" sqref="H1"/>
      <selection pane="bottomLeft" activeCell="A4" sqref="A4"/>
      <selection pane="bottomRight" activeCell="D8" sqref="D8"/>
    </sheetView>
  </sheetViews>
  <sheetFormatPr defaultRowHeight="15" x14ac:dyDescent="0.25"/>
  <cols>
    <col min="1" max="1" width="6.140625" style="16" customWidth="1"/>
    <col min="2" max="2" width="21.28515625" style="16" customWidth="1"/>
    <col min="3" max="3" width="11.5703125" style="16" customWidth="1"/>
    <col min="4" max="16384" width="9.140625" style="16"/>
  </cols>
  <sheetData>
    <row r="1" spans="1:9" ht="21" x14ac:dyDescent="0.25">
      <c r="A1" s="144" t="s">
        <v>218</v>
      </c>
      <c r="B1" s="144"/>
      <c r="C1" s="144"/>
      <c r="D1" s="144"/>
      <c r="E1" s="144"/>
      <c r="F1" s="144"/>
      <c r="G1" s="144"/>
      <c r="H1" s="144"/>
      <c r="I1" s="144"/>
    </row>
    <row r="2" spans="1:9" ht="84" customHeight="1" x14ac:dyDescent="0.25">
      <c r="A2" s="145" t="s">
        <v>0</v>
      </c>
      <c r="B2" s="145" t="s">
        <v>1</v>
      </c>
      <c r="C2" s="145" t="s">
        <v>2</v>
      </c>
      <c r="D2" s="145" t="s">
        <v>32</v>
      </c>
      <c r="E2" s="143" t="s">
        <v>222</v>
      </c>
      <c r="F2" s="143"/>
      <c r="G2" s="143"/>
      <c r="H2" s="143"/>
      <c r="I2" s="146" t="s">
        <v>214</v>
      </c>
    </row>
    <row r="3" spans="1:9" ht="88.5" customHeight="1" x14ac:dyDescent="0.25">
      <c r="A3" s="145"/>
      <c r="B3" s="145"/>
      <c r="C3" s="145"/>
      <c r="D3" s="145"/>
      <c r="E3" s="8" t="s">
        <v>57</v>
      </c>
      <c r="F3" s="8" t="s">
        <v>58</v>
      </c>
      <c r="G3" s="8" t="s">
        <v>59</v>
      </c>
      <c r="H3" s="95" t="s">
        <v>35</v>
      </c>
      <c r="I3" s="146"/>
    </row>
    <row r="4" spans="1:9" s="56" customFormat="1" ht="15" customHeight="1" x14ac:dyDescent="0.25">
      <c r="A4" s="3">
        <v>1</v>
      </c>
      <c r="B4" s="40" t="s">
        <v>223</v>
      </c>
      <c r="C4" s="24" t="s">
        <v>224</v>
      </c>
      <c r="D4" s="24" t="s">
        <v>24</v>
      </c>
      <c r="E4" s="39">
        <v>2</v>
      </c>
      <c r="F4" s="39">
        <v>1</v>
      </c>
      <c r="G4" s="39">
        <v>1</v>
      </c>
      <c r="H4" s="107">
        <f>(101-F4)*G4</f>
        <v>100</v>
      </c>
      <c r="I4" s="87">
        <v>100</v>
      </c>
    </row>
    <row r="5" spans="1:9" s="1" customFormat="1" ht="45" hidden="1" x14ac:dyDescent="0.25">
      <c r="A5" s="1">
        <v>2</v>
      </c>
      <c r="B5" s="115" t="s">
        <v>225</v>
      </c>
      <c r="C5" s="1" t="s">
        <v>227</v>
      </c>
      <c r="D5" s="1" t="s">
        <v>226</v>
      </c>
      <c r="E5" s="1">
        <v>2</v>
      </c>
      <c r="F5" s="117" t="s">
        <v>228</v>
      </c>
      <c r="G5" s="1">
        <v>1</v>
      </c>
      <c r="H5" s="107">
        <v>0</v>
      </c>
      <c r="I5" s="116">
        <v>0</v>
      </c>
    </row>
  </sheetData>
  <autoFilter ref="A3:I3">
    <sortState ref="A5:Y5">
      <sortCondition descending="1" ref="I3"/>
    </sortState>
  </autoFilter>
  <mergeCells count="7">
    <mergeCell ref="A1:I1"/>
    <mergeCell ref="A2:A3"/>
    <mergeCell ref="B2:B3"/>
    <mergeCell ref="C2:C3"/>
    <mergeCell ref="D2:D3"/>
    <mergeCell ref="E2:H2"/>
    <mergeCell ref="I2:I3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29ER</vt:lpstr>
      <vt:lpstr>420 MIX</vt:lpstr>
      <vt:lpstr>IQFOIL (youth) women</vt:lpstr>
      <vt:lpstr>IQFOIL (youth) men</vt:lpstr>
      <vt:lpstr>'29ER'!Print_Area</vt:lpstr>
      <vt:lpstr>'420 MIX'!Print_Area</vt:lpstr>
      <vt:lpstr>'ILCA4(BOYS)'!Print_Area</vt:lpstr>
      <vt:lpstr>'ILCA4(GIRLS)'!Print_Area</vt:lpstr>
      <vt:lpstr>'IQFOIL (youth) men'!Print_Area</vt:lpstr>
      <vt:lpstr>'IQFOIL (youth) women'!Print_Area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2025-05-05T09:10:36Z</dcterms:modified>
</cp:coreProperties>
</file>