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015" tabRatio="582" activeTab="8"/>
  </bookViews>
  <sheets>
    <sheet name="49er" sheetId="2" r:id="rId1"/>
    <sheet name="ILCA 7" sheetId="27" r:id="rId2"/>
    <sheet name="ILCA 6" sheetId="28" r:id="rId3"/>
    <sheet name="49er Fx" sheetId="7" r:id="rId4"/>
    <sheet name="470 (MIXED)" sheetId="29" r:id="rId5"/>
    <sheet name="IQ FOIL WOMEN" sheetId="25" r:id="rId6"/>
    <sheet name="Formula Kite(M)" sheetId="30" r:id="rId7"/>
    <sheet name="Formula Kite(W)" sheetId="31" r:id="rId8"/>
    <sheet name="IQ FOIL MEN" sheetId="21" r:id="rId9"/>
    <sheet name="NACRA 17" sheetId="26" r:id="rId10"/>
  </sheets>
  <definedNames>
    <definedName name="_xlnm._FilterDatabase" localSheetId="4" hidden="1">'470 (MIXED)'!$A$3:$V$9</definedName>
    <definedName name="_xlnm._FilterDatabase" localSheetId="0" hidden="1">'49er'!$A$3:$U$17</definedName>
    <definedName name="_xlnm._FilterDatabase" localSheetId="3" hidden="1">'49er Fx'!$A$3:$Q$3</definedName>
    <definedName name="_xlnm._FilterDatabase" localSheetId="6" hidden="1">'Formula Kite(M)'!$A$3:$U$3</definedName>
    <definedName name="_xlnm._FilterDatabase" localSheetId="7" hidden="1">'Formula Kite(W)'!$A$3:$I$3</definedName>
    <definedName name="_xlnm._FilterDatabase" localSheetId="2" hidden="1">'ILCA 6'!$A$3:$U$22</definedName>
    <definedName name="_xlnm._FilterDatabase" localSheetId="1" hidden="1">'ILCA 7'!$A$3:$U$69</definedName>
    <definedName name="_xlnm._FilterDatabase" localSheetId="8" hidden="1">'IQ FOIL MEN'!$A$3:$AK$18</definedName>
    <definedName name="_xlnm._FilterDatabase" localSheetId="5" hidden="1">'IQ FOIL WOMEN'!$A$3:$AG$6</definedName>
    <definedName name="_xlnm._FilterDatabase" localSheetId="9" hidden="1">'NACRA 17'!$A$3:$U$6</definedName>
    <definedName name="_xlnm.Print_Area" localSheetId="4">'470 (MIXED)'!$A$1:$V$16</definedName>
    <definedName name="_xlnm.Print_Area" localSheetId="0">'49er'!$A$1:$U$23</definedName>
    <definedName name="_xlnm.Print_Area" localSheetId="3">'49er Fx'!$A$1:$Q$4</definedName>
    <definedName name="_xlnm.Print_Area" localSheetId="6">'Formula Kite(M)'!$A$1:$U$9</definedName>
    <definedName name="_xlnm.Print_Area" localSheetId="7">'Formula Kite(W)'!$A$1:$I$4</definedName>
    <definedName name="_xlnm.Print_Area" localSheetId="2">'ILCA 6'!$A$1:$U$22</definedName>
    <definedName name="_xlnm.Print_Area" localSheetId="1">'ILCA 7'!$A$1:$U$69</definedName>
    <definedName name="_xlnm.Print_Area" localSheetId="8">'IQ FOIL MEN'!$A$1:$AK$18</definedName>
    <definedName name="_xlnm.Print_Area" localSheetId="5">'IQ FOIL WOMEN'!$A$1:$AG$9</definedName>
    <definedName name="_xlnm.Print_Area" localSheetId="9">'NACRA 17'!$A$1:$U$6</definedName>
  </definedNames>
  <calcPr calcId="152511"/>
</workbook>
</file>

<file path=xl/calcChain.xml><?xml version="1.0" encoding="utf-8"?>
<calcChain xmlns="http://schemas.openxmlformats.org/spreadsheetml/2006/main">
  <c r="AG8" i="25" l="1"/>
  <c r="AG9" i="25"/>
  <c r="AG7" i="25"/>
  <c r="AB6" i="25"/>
  <c r="AB5" i="25"/>
  <c r="AB4" i="25"/>
  <c r="AJ11" i="21"/>
  <c r="AJ12" i="21"/>
  <c r="AK18" i="21" l="1"/>
  <c r="AF9" i="21"/>
  <c r="AF5" i="21"/>
  <c r="AF10" i="21"/>
  <c r="AF7" i="21"/>
  <c r="AF8" i="21"/>
  <c r="AF6" i="21"/>
  <c r="AF4" i="21"/>
  <c r="P5" i="26" l="1"/>
  <c r="P6" i="26"/>
  <c r="P4" i="26"/>
  <c r="L5" i="26"/>
  <c r="U5" i="26" s="1"/>
  <c r="U6" i="26"/>
  <c r="L4" i="26"/>
  <c r="H5" i="26"/>
  <c r="H4" i="26"/>
  <c r="U4" i="26" s="1"/>
  <c r="T5" i="26"/>
  <c r="T6" i="26"/>
  <c r="T4" i="26"/>
  <c r="AB7" i="21"/>
  <c r="AB10" i="21"/>
  <c r="AB14" i="21"/>
  <c r="AB13" i="21"/>
  <c r="AB15" i="21"/>
  <c r="AB8" i="21"/>
  <c r="P5" i="21"/>
  <c r="P6" i="21"/>
  <c r="P8" i="21"/>
  <c r="P7" i="21"/>
  <c r="P10" i="21"/>
  <c r="P11" i="21"/>
  <c r="P14" i="21"/>
  <c r="P13" i="21"/>
  <c r="P15" i="21"/>
  <c r="P17" i="21"/>
  <c r="AK17" i="21" s="1"/>
  <c r="P4" i="21"/>
  <c r="L6" i="21"/>
  <c r="L8" i="21"/>
  <c r="L7" i="21"/>
  <c r="L10" i="21"/>
  <c r="L14" i="21"/>
  <c r="L13" i="21"/>
  <c r="L15" i="21"/>
  <c r="L4" i="21"/>
  <c r="H5" i="21"/>
  <c r="H6" i="21"/>
  <c r="H8" i="21"/>
  <c r="H7" i="21"/>
  <c r="H10" i="21"/>
  <c r="H9" i="21"/>
  <c r="H11" i="21"/>
  <c r="H12" i="21"/>
  <c r="AK12" i="21" s="1"/>
  <c r="H16" i="21"/>
  <c r="AK16" i="21" s="1"/>
  <c r="H4" i="21"/>
  <c r="X5" i="21"/>
  <c r="X6" i="21"/>
  <c r="X8" i="21"/>
  <c r="X7" i="21"/>
  <c r="X10" i="21"/>
  <c r="X14" i="21"/>
  <c r="X13" i="21"/>
  <c r="X15" i="21"/>
  <c r="X4" i="21"/>
  <c r="T5" i="21"/>
  <c r="T6" i="21"/>
  <c r="T7" i="21"/>
  <c r="T10" i="21"/>
  <c r="T14" i="21"/>
  <c r="T15" i="21"/>
  <c r="T17" i="21"/>
  <c r="T4" i="21"/>
  <c r="P8" i="30"/>
  <c r="P4" i="30"/>
  <c r="L5" i="30"/>
  <c r="U5" i="30" s="1"/>
  <c r="L8" i="30"/>
  <c r="U8" i="30" s="1"/>
  <c r="L9" i="30"/>
  <c r="U9" i="30" s="1"/>
  <c r="L4" i="30"/>
  <c r="H5" i="30"/>
  <c r="H4" i="30"/>
  <c r="X5" i="25"/>
  <c r="X4" i="25"/>
  <c r="P6" i="25"/>
  <c r="P4" i="25"/>
  <c r="L5" i="25"/>
  <c r="H5" i="25"/>
  <c r="H4" i="25"/>
  <c r="T6" i="25"/>
  <c r="T4" i="25"/>
  <c r="U5" i="29"/>
  <c r="U6" i="29"/>
  <c r="U7" i="29"/>
  <c r="U8" i="29"/>
  <c r="U12" i="29"/>
  <c r="V12" i="29" s="1"/>
  <c r="U15" i="29"/>
  <c r="U16" i="29"/>
  <c r="U4" i="29"/>
  <c r="Q5" i="29"/>
  <c r="Q6" i="29"/>
  <c r="V6" i="29" s="1"/>
  <c r="Q7" i="29"/>
  <c r="Q9" i="29"/>
  <c r="Q13" i="29"/>
  <c r="V13" i="29" s="1"/>
  <c r="Q14" i="29"/>
  <c r="Q15" i="29"/>
  <c r="Q16" i="29"/>
  <c r="Q4" i="29"/>
  <c r="V4" i="29" s="1"/>
  <c r="M5" i="29"/>
  <c r="M6" i="29"/>
  <c r="M7" i="29"/>
  <c r="M11" i="29"/>
  <c r="V11" i="29" s="1"/>
  <c r="M15" i="29"/>
  <c r="M16" i="29"/>
  <c r="M4" i="29"/>
  <c r="I5" i="29"/>
  <c r="I6" i="29"/>
  <c r="I7" i="29"/>
  <c r="I9" i="29"/>
  <c r="I8" i="29"/>
  <c r="I10" i="29"/>
  <c r="I15" i="29"/>
  <c r="I16" i="29"/>
  <c r="I4" i="29"/>
  <c r="V9" i="29"/>
  <c r="V10" i="29"/>
  <c r="P4" i="7"/>
  <c r="L4" i="7"/>
  <c r="H4" i="7"/>
  <c r="T5" i="28"/>
  <c r="T6" i="28"/>
  <c r="T7" i="28"/>
  <c r="T9" i="28"/>
  <c r="T12" i="28"/>
  <c r="T14" i="28"/>
  <c r="T15" i="28"/>
  <c r="T16" i="28"/>
  <c r="T17" i="28"/>
  <c r="U20" i="28"/>
  <c r="T4" i="28"/>
  <c r="P5" i="28"/>
  <c r="P6" i="28"/>
  <c r="P7" i="28"/>
  <c r="P8" i="28"/>
  <c r="P18" i="28"/>
  <c r="P19" i="28"/>
  <c r="P20" i="28"/>
  <c r="U22" i="28"/>
  <c r="P4" i="28"/>
  <c r="L5" i="28"/>
  <c r="L6" i="28"/>
  <c r="L7" i="28"/>
  <c r="L9" i="28"/>
  <c r="L11" i="28"/>
  <c r="L13" i="28"/>
  <c r="L4" i="28"/>
  <c r="H5" i="28"/>
  <c r="H6" i="28"/>
  <c r="H7" i="28"/>
  <c r="H8" i="28"/>
  <c r="H10" i="28"/>
  <c r="U16" i="28"/>
  <c r="H4" i="28"/>
  <c r="T5" i="27"/>
  <c r="T6" i="27"/>
  <c r="T7" i="27"/>
  <c r="T8" i="27"/>
  <c r="T9" i="27"/>
  <c r="T10" i="27"/>
  <c r="T11" i="27"/>
  <c r="T13" i="27"/>
  <c r="T12" i="27"/>
  <c r="T14" i="27"/>
  <c r="T15" i="27"/>
  <c r="T19" i="27"/>
  <c r="T20" i="27"/>
  <c r="T21" i="27"/>
  <c r="T25" i="27"/>
  <c r="T42" i="27"/>
  <c r="U42" i="27" s="1"/>
  <c r="T44" i="27"/>
  <c r="T45" i="27"/>
  <c r="T46" i="27"/>
  <c r="T47" i="27"/>
  <c r="T49" i="27"/>
  <c r="T50" i="27"/>
  <c r="U50" i="27" s="1"/>
  <c r="T52" i="27"/>
  <c r="U52" i="27" s="1"/>
  <c r="U61" i="27"/>
  <c r="U66" i="27"/>
  <c r="U69" i="27"/>
  <c r="T4" i="27"/>
  <c r="P5" i="27"/>
  <c r="P6" i="27"/>
  <c r="P7" i="27"/>
  <c r="P8" i="27"/>
  <c r="P9" i="27"/>
  <c r="P10" i="27"/>
  <c r="P11" i="27"/>
  <c r="P14" i="27"/>
  <c r="P15" i="27"/>
  <c r="P16" i="27"/>
  <c r="P17" i="27"/>
  <c r="P18" i="27"/>
  <c r="P21" i="27"/>
  <c r="P22" i="27"/>
  <c r="P25" i="27"/>
  <c r="P40" i="27"/>
  <c r="P41" i="27"/>
  <c r="P53" i="27"/>
  <c r="P54" i="27"/>
  <c r="P55" i="27"/>
  <c r="U47" i="27"/>
  <c r="P56" i="27"/>
  <c r="U56" i="27" s="1"/>
  <c r="P57" i="27"/>
  <c r="P58" i="27"/>
  <c r="U58" i="27" s="1"/>
  <c r="P59" i="27"/>
  <c r="P60" i="27"/>
  <c r="P4" i="27"/>
  <c r="L5" i="27"/>
  <c r="L6" i="27"/>
  <c r="L7" i="27"/>
  <c r="L8" i="27"/>
  <c r="L9" i="27"/>
  <c r="L10" i="27"/>
  <c r="L11" i="27"/>
  <c r="L13" i="27"/>
  <c r="L12" i="27"/>
  <c r="L14" i="27"/>
  <c r="L15" i="27"/>
  <c r="L16" i="27"/>
  <c r="L17" i="27"/>
  <c r="L18" i="27"/>
  <c r="L21" i="27"/>
  <c r="L25" i="27"/>
  <c r="L40" i="27"/>
  <c r="L41" i="27"/>
  <c r="L43" i="27"/>
  <c r="L48" i="27"/>
  <c r="L51" i="27"/>
  <c r="L4" i="27"/>
  <c r="H5" i="27"/>
  <c r="H6" i="27"/>
  <c r="H7" i="27"/>
  <c r="H8" i="27"/>
  <c r="H9" i="27"/>
  <c r="H10" i="27"/>
  <c r="H11" i="27"/>
  <c r="H13" i="27"/>
  <c r="H12" i="27"/>
  <c r="H14" i="27"/>
  <c r="H15" i="27"/>
  <c r="H16" i="27"/>
  <c r="H17" i="27"/>
  <c r="H18" i="27"/>
  <c r="H19" i="27"/>
  <c r="H20" i="27"/>
  <c r="H23" i="27"/>
  <c r="H22" i="27"/>
  <c r="H24" i="27"/>
  <c r="H26" i="27"/>
  <c r="H27" i="27"/>
  <c r="H28" i="27"/>
  <c r="H29" i="27"/>
  <c r="H30" i="27"/>
  <c r="H31" i="27"/>
  <c r="H32" i="27"/>
  <c r="H33" i="27"/>
  <c r="H34" i="27"/>
  <c r="U34" i="27" s="1"/>
  <c r="H35" i="27"/>
  <c r="U35" i="27" s="1"/>
  <c r="H36" i="27"/>
  <c r="U36" i="27" s="1"/>
  <c r="H37" i="27"/>
  <c r="H38" i="27"/>
  <c r="U38" i="27" s="1"/>
  <c r="H39" i="27"/>
  <c r="H4" i="27"/>
  <c r="P4" i="2"/>
  <c r="P5" i="2"/>
  <c r="P7" i="2"/>
  <c r="P8" i="2"/>
  <c r="P9" i="2"/>
  <c r="P11" i="2"/>
  <c r="P12" i="2"/>
  <c r="P6" i="2"/>
  <c r="L4" i="2"/>
  <c r="L5" i="2"/>
  <c r="L7" i="2"/>
  <c r="L8" i="2"/>
  <c r="L9" i="2"/>
  <c r="L11" i="2"/>
  <c r="L6" i="2"/>
  <c r="U14" i="2"/>
  <c r="U18" i="2"/>
  <c r="U23" i="2"/>
  <c r="T4" i="2"/>
  <c r="T5" i="2"/>
  <c r="T7" i="2"/>
  <c r="T8" i="2"/>
  <c r="T9" i="2"/>
  <c r="T11" i="2"/>
  <c r="U13" i="2"/>
  <c r="T6" i="2"/>
  <c r="AK11" i="21" l="1"/>
  <c r="AK15" i="21"/>
  <c r="AK14" i="21"/>
  <c r="AK13" i="21"/>
  <c r="V5" i="29"/>
  <c r="V8" i="29"/>
  <c r="V14" i="29"/>
  <c r="V7" i="29"/>
  <c r="V16" i="29"/>
  <c r="V15" i="29"/>
  <c r="U11" i="28"/>
  <c r="U9" i="28"/>
  <c r="U17" i="28"/>
  <c r="U12" i="28"/>
  <c r="U4" i="28"/>
  <c r="U6" i="28"/>
  <c r="U5" i="28"/>
  <c r="U14" i="28"/>
  <c r="U10" i="28"/>
  <c r="U13" i="28"/>
  <c r="U19" i="28"/>
  <c r="U8" i="28"/>
  <c r="U18" i="28"/>
  <c r="U21" i="28"/>
  <c r="U7" i="28"/>
  <c r="U15" i="28"/>
  <c r="U25" i="27"/>
  <c r="U48" i="27"/>
  <c r="U57" i="27"/>
  <c r="U19" i="27"/>
  <c r="U41" i="27"/>
  <c r="U7" i="27"/>
  <c r="U5" i="27"/>
  <c r="U29" i="27"/>
  <c r="U6" i="27"/>
  <c r="U44" i="27"/>
  <c r="U21" i="27"/>
  <c r="U46" i="27"/>
  <c r="U33" i="27"/>
  <c r="U26" i="27"/>
  <c r="U24" i="27"/>
  <c r="U10" i="27"/>
  <c r="U23" i="27"/>
  <c r="U9" i="27"/>
  <c r="U59" i="27"/>
  <c r="U39" i="27"/>
  <c r="U27" i="27"/>
  <c r="U15" i="27"/>
  <c r="U64" i="27"/>
  <c r="U14" i="27"/>
  <c r="U55" i="27"/>
  <c r="U67" i="27"/>
  <c r="U31" i="27"/>
  <c r="U30" i="27"/>
  <c r="U45" i="27"/>
  <c r="U22" i="27"/>
  <c r="U51" i="27"/>
  <c r="U37" i="27"/>
  <c r="U12" i="27"/>
  <c r="U63" i="27"/>
  <c r="U13" i="27"/>
  <c r="U18" i="27"/>
  <c r="U11" i="27"/>
  <c r="U60" i="27"/>
  <c r="U17" i="27"/>
  <c r="U62" i="27"/>
  <c r="U54" i="27"/>
  <c r="U20" i="27"/>
  <c r="U8" i="27"/>
  <c r="U68" i="27"/>
  <c r="U43" i="27"/>
  <c r="U32" i="27"/>
  <c r="U4" i="27"/>
  <c r="U53" i="27"/>
  <c r="U65" i="27"/>
  <c r="U49" i="27"/>
  <c r="U40" i="27"/>
  <c r="U28" i="27"/>
  <c r="U16" i="27"/>
  <c r="U12" i="2"/>
  <c r="U11" i="2"/>
  <c r="T4" i="30"/>
  <c r="U4" i="30" s="1"/>
  <c r="AJ7" i="21"/>
  <c r="AK7" i="21" s="1"/>
  <c r="AJ6" i="21"/>
  <c r="AK6" i="21" s="1"/>
  <c r="H4" i="31" l="1"/>
  <c r="T6" i="30"/>
  <c r="U6" i="30" s="1"/>
  <c r="T7" i="30"/>
  <c r="U7" i="30" s="1"/>
  <c r="AF5" i="25"/>
  <c r="AG5" i="25" s="1"/>
  <c r="AF6" i="25"/>
  <c r="AG6" i="25" s="1"/>
  <c r="AF4" i="25"/>
  <c r="AG4" i="25" s="1"/>
  <c r="AJ4" i="21"/>
  <c r="AK4" i="21" s="1"/>
  <c r="AJ5" i="21"/>
  <c r="AK5" i="21" s="1"/>
  <c r="AJ8" i="21"/>
  <c r="AK8" i="21" s="1"/>
  <c r="AK10" i="21"/>
  <c r="AJ9" i="21"/>
  <c r="AK9" i="21" s="1"/>
  <c r="H6" i="2" l="1"/>
  <c r="U6" i="2" s="1"/>
  <c r="H4" i="2"/>
  <c r="U4" i="2" s="1"/>
  <c r="H7" i="2"/>
  <c r="U7" i="2" s="1"/>
  <c r="H8" i="2"/>
  <c r="U8" i="2" s="1"/>
  <c r="H9" i="2"/>
  <c r="U9" i="2" s="1"/>
  <c r="H10" i="2"/>
  <c r="U10" i="2" s="1"/>
  <c r="H5" i="2"/>
  <c r="U5" i="2" s="1"/>
  <c r="L17" i="2" l="1"/>
  <c r="L16" i="2"/>
  <c r="U16" i="2" s="1"/>
  <c r="L15" i="2"/>
  <c r="U15" i="2" s="1"/>
  <c r="U17" i="2" l="1"/>
  <c r="Q4" i="7"/>
  <c r="T21" i="2"/>
  <c r="U21" i="2" s="1"/>
  <c r="T20" i="2"/>
  <c r="T17" i="2"/>
  <c r="P17" i="2"/>
  <c r="P20" i="2"/>
  <c r="P19" i="2"/>
  <c r="U19" i="2" s="1"/>
  <c r="P22" i="2"/>
  <c r="U22" i="2" s="1"/>
  <c r="U20" i="2" l="1"/>
</calcChain>
</file>

<file path=xl/comments1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2"/>
            <color indexed="81"/>
            <rFont val="Tahoma"/>
            <family val="2"/>
          </rPr>
          <t>TIME SINCE = 22 WEEKS 
T=1</t>
        </r>
      </text>
    </comment>
    <comment ref="I2" authorId="0" shapeId="0">
      <text>
        <r>
          <rPr>
            <b/>
            <sz val="12"/>
            <color indexed="81"/>
            <rFont val="Tahoma"/>
            <family val="2"/>
          </rPr>
          <t>TIME SINCE = 58 WEEKS 
T=0.25</t>
        </r>
      </text>
    </comment>
    <comment ref="M2" authorId="0" shapeId="0">
      <text>
        <r>
          <rPr>
            <b/>
            <sz val="14"/>
            <color indexed="81"/>
            <rFont val="Tahoma"/>
            <family val="2"/>
          </rPr>
          <t>TIME SINCE - 75 WEEKS
T=0.25</t>
        </r>
      </text>
    </comment>
    <comment ref="Q2" authorId="0" shapeId="0">
      <text>
        <r>
          <rPr>
            <b/>
            <sz val="14"/>
            <color indexed="81"/>
            <rFont val="Tahoma"/>
            <family val="2"/>
          </rPr>
          <t>TIME SINCE - 66
WEEKS
T=0.25</t>
        </r>
      </text>
    </comment>
    <comment ref="N2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INT EVENT PARTICIPATON PREVIOS RANK 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Calibri"/>
            <family val="2"/>
            <scheme val="minor"/>
          </rPr>
          <t>TIME SINCE - 22 weeks
T=1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I2" authorId="0" shapeId="0">
      <text>
        <r>
          <rPr>
            <b/>
            <sz val="14"/>
            <color indexed="81"/>
            <rFont val="Calibri"/>
            <family val="2"/>
            <scheme val="minor"/>
          </rPr>
          <t>TIME SINCE - 58
T=0.25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M2" authorId="0" shapeId="0">
      <text>
        <r>
          <rPr>
            <b/>
            <sz val="14"/>
            <color indexed="81"/>
            <rFont val="Tahoma"/>
            <family val="2"/>
          </rPr>
          <t>TIME SINCE = 75 WEEKS
T=0.25</t>
        </r>
      </text>
    </comment>
    <comment ref="Q2" authorId="0" shapeId="0">
      <text>
        <r>
          <rPr>
            <b/>
            <sz val="14"/>
            <color indexed="81"/>
            <rFont val="Tahoma"/>
            <family val="2"/>
          </rPr>
          <t>TIME SINCE = 51 WEEKS
T=0.5</t>
        </r>
      </text>
    </comment>
    <comment ref="J4" authorId="0" shapeId="0">
      <text>
        <r>
          <rPr>
            <b/>
            <sz val="9"/>
            <color indexed="81"/>
            <rFont val="Tahoma"/>
            <family val="2"/>
          </rPr>
          <t>Author:
PREPARING FOR PARIS OLYMPIC 2024</t>
        </r>
      </text>
    </comment>
    <comment ref="N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 EVENT. PREV RANKING GIVEN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 EVENT. PREV RANKING GIVEN - PARIS OLYMPICS
</t>
        </r>
      </text>
    </comment>
    <comment ref="N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 EVENT RETAINED PREV RANKING POS.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- 22 WEEKS
T =1</t>
        </r>
      </text>
    </comment>
    <comment ref="I2" authorId="0" shapeId="0">
      <text>
        <r>
          <rPr>
            <b/>
            <sz val="14"/>
            <color indexed="81"/>
            <rFont val="Tahoma"/>
            <family val="2"/>
          </rPr>
          <t>TIME SINCE - 58 WEEKS
T =0.25</t>
        </r>
      </text>
    </comment>
    <comment ref="M2" authorId="0" shapeId="0">
      <text>
        <r>
          <rPr>
            <sz val="22"/>
            <color indexed="81"/>
            <rFont val="Tahoma"/>
            <family val="2"/>
          </rPr>
          <t xml:space="preserve">TIME - 75 WEEKS
T-=0.25
</t>
        </r>
      </text>
    </comment>
    <comment ref="Q2" authorId="0" shapeId="0">
      <text>
        <r>
          <rPr>
            <sz val="22"/>
            <color indexed="81"/>
            <rFont val="Tahoma"/>
            <family val="2"/>
          </rPr>
          <t xml:space="preserve">TIME - 51 WEEKS
T-=0.5
</t>
        </r>
      </text>
    </comment>
    <comment ref="J4" authorId="0" shapeId="0">
      <text>
        <r>
          <rPr>
            <b/>
            <sz val="9"/>
            <color indexed="81"/>
            <rFont val="Tahoma"/>
            <family val="2"/>
          </rPr>
          <t>PREV RANKING VIEW PREP FOR PARIS OLYMPICS 2024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 EVENT. PREV RANKING
</t>
        </r>
      </text>
    </comment>
    <comment ref="R4" authorId="0" shapeId="0">
      <text>
        <r>
          <rPr>
            <sz val="9"/>
            <color indexed="81"/>
            <rFont val="Tahoma"/>
            <family val="2"/>
          </rPr>
          <t xml:space="preserve">PARIS OLYMPICS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 xml:space="preserve">TIME SINCE - 22 WEEKS
T=1
</t>
        </r>
      </text>
    </comment>
    <comment ref="I2" authorId="0" shapeId="0">
      <text>
        <r>
          <rPr>
            <b/>
            <sz val="9"/>
            <color indexed="81"/>
            <rFont val="Tahoma"/>
            <family val="2"/>
          </rPr>
          <t xml:space="preserve">TIME SINCE - 58 WEEKS
T=0.25
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 xml:space="preserve">TIME SINCE - 66 WEEKS
T=0.25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6"/>
            <color indexed="81"/>
            <rFont val="Tahoma"/>
            <family val="2"/>
          </rPr>
          <t>TIME SINCE = 22 WEEKS
T=1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6"/>
            <color indexed="81"/>
            <rFont val="Tahoma"/>
            <family val="2"/>
          </rPr>
          <t>TIME SINCE = 58 WEEKS
T=0.5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N2" authorId="0" shapeId="0">
      <text>
        <r>
          <rPr>
            <b/>
            <sz val="14"/>
            <color indexed="81"/>
            <rFont val="Tahoma"/>
            <family val="2"/>
          </rPr>
          <t>TIME SINCE - 75 WEEK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2" authorId="0" shapeId="0">
      <text>
        <r>
          <rPr>
            <b/>
            <sz val="14"/>
            <color indexed="81"/>
            <rFont val="Tahoma"/>
            <family val="2"/>
          </rPr>
          <t>TIME T - 51 WEEKS
T=0.5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6"/>
            <color indexed="81"/>
            <rFont val="Tahoma"/>
            <family val="2"/>
          </rPr>
          <t>TIME SINCE = 22 WEEKS
T=1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I2" authorId="0" shapeId="0">
      <text>
        <r>
          <rPr>
            <b/>
            <sz val="16"/>
            <color indexed="81"/>
            <rFont val="Tahoma"/>
            <family val="2"/>
          </rPr>
          <t>TIME SINCE = 58 WEEKS
T=0.25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M2" authorId="0" shapeId="0">
      <text>
        <r>
          <rPr>
            <b/>
            <sz val="16"/>
            <color indexed="81"/>
            <rFont val="Tahoma"/>
            <family val="2"/>
          </rPr>
          <t>TIME SINCE - 75 WEEKS
T=0.25</t>
        </r>
      </text>
    </comment>
    <comment ref="Q2" authorId="0" shapeId="0">
      <text>
        <r>
          <rPr>
            <b/>
            <sz val="16"/>
            <color indexed="81"/>
            <rFont val="Tahoma"/>
            <family val="2"/>
          </rPr>
          <t>TIME SINCE - 66 WEEKS
T=0.25</t>
        </r>
      </text>
    </comment>
    <comment ref="U2" authorId="0" shapeId="0">
      <text>
        <r>
          <rPr>
            <b/>
            <sz val="16"/>
            <color indexed="81"/>
            <rFont val="Tahoma"/>
            <family val="2"/>
          </rPr>
          <t>TIME SINCE -55 WEEKS
T=0.25</t>
        </r>
      </text>
    </comment>
    <comment ref="Y2" authorId="0" shapeId="0">
      <text>
        <r>
          <rPr>
            <b/>
            <sz val="16"/>
            <color indexed="81"/>
            <rFont val="Tahoma"/>
            <family val="2"/>
          </rPr>
          <t>TIME SINCE -13 WEEKS
T=1</t>
        </r>
      </text>
    </comment>
    <comment ref="AC2" authorId="0" shapeId="0">
      <text>
        <r>
          <rPr>
            <b/>
            <sz val="16"/>
            <color indexed="81"/>
            <rFont val="Tahoma"/>
            <family val="2"/>
          </rPr>
          <t>TIME SINCE -09 WEEKS
T=1</t>
        </r>
      </text>
    </comment>
    <comment ref="Z4" authorId="0" shapeId="0">
      <text>
        <r>
          <rPr>
            <sz val="9"/>
            <color indexed="81"/>
            <rFont val="Tahoma"/>
            <family val="2"/>
          </rPr>
          <t xml:space="preserve">INT EVENT PARTICIPATION - PALMA 
</t>
        </r>
      </text>
    </comment>
    <comment ref="AD4" authorId="0" shapeId="0">
      <text>
        <r>
          <rPr>
            <sz val="9"/>
            <color indexed="81"/>
            <rFont val="Tahoma"/>
            <family val="2"/>
          </rPr>
          <t xml:space="preserve">INT EVENT PARTICIPATION - 56TH HYERES FRANCE  
</t>
        </r>
      </text>
    </comment>
    <comment ref="AD5" authorId="0" shapeId="0">
      <text>
        <r>
          <rPr>
            <sz val="9"/>
            <color indexed="81"/>
            <rFont val="Tahoma"/>
            <family val="2"/>
          </rPr>
          <t xml:space="preserve">INT EVENT PARTICIPATION - 56TH HYERES FRANCE  
</t>
        </r>
      </text>
    </comment>
    <comment ref="AD6" authorId="0" shapeId="0">
      <text>
        <r>
          <rPr>
            <sz val="9"/>
            <color indexed="81"/>
            <rFont val="Tahoma"/>
            <family val="2"/>
          </rPr>
          <t xml:space="preserve">INT EVENT PARTICIPATION - 56TH HYERES FRANCE  
</t>
        </r>
      </text>
    </comment>
  </commentList>
</comments>
</file>

<file path=xl/comments7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2"/>
            <color indexed="81"/>
            <rFont val="Tahoma"/>
            <family val="2"/>
          </rPr>
          <t>TIME SINCE = 22 WEEKS
T=1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I2" authorId="0" shapeId="0">
      <text>
        <r>
          <rPr>
            <b/>
            <sz val="12"/>
            <color indexed="81"/>
            <rFont val="Tahoma"/>
            <family val="2"/>
          </rPr>
          <t>TIME SINCE = 58 WEEKS
T=0.25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M2" authorId="0" shapeId="0">
      <text>
        <r>
          <rPr>
            <b/>
            <sz val="14"/>
            <color indexed="81"/>
            <rFont val="Tahoma"/>
            <family val="2"/>
          </rPr>
          <t>TIME SINCE - 75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2" authorId="0" shapeId="0">
      <text>
        <r>
          <rPr>
            <b/>
            <sz val="16"/>
            <color indexed="81"/>
            <rFont val="Tahoma"/>
            <family val="2"/>
          </rPr>
          <t>TIME SINCE -13 WEEKS
T=1</t>
        </r>
      </text>
    </comment>
    <comment ref="J4" authorId="0" shapeId="0">
      <text>
        <r>
          <rPr>
            <b/>
            <sz val="9"/>
            <color indexed="81"/>
            <rFont val="Tahoma"/>
            <family val="2"/>
          </rPr>
          <t>SOF 24 FRENCH OLYMPIC WEEK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INT EVENT - PALMA</t>
        </r>
      </text>
    </comment>
  </commentList>
</comments>
</file>

<file path=xl/comments8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6"/>
            <color indexed="81"/>
            <rFont val="Tahoma"/>
            <family val="2"/>
          </rPr>
          <t>TIME SINCE -13 WEEKS
T=1</t>
        </r>
      </text>
    </comment>
  </commentList>
</comments>
</file>

<file path=xl/comments9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2"/>
            <color indexed="81"/>
            <rFont val="Tahoma"/>
            <family val="2"/>
          </rPr>
          <t>TIME SINCE = 22 WEEKS
T=1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I2" authorId="0" shapeId="0">
      <text>
        <r>
          <rPr>
            <b/>
            <sz val="14"/>
            <color indexed="81"/>
            <rFont val="Tahoma"/>
            <family val="2"/>
          </rPr>
          <t>TIME SINCE - 58 WEEKS
T=0.25</t>
        </r>
      </text>
    </comment>
    <comment ref="M2" authorId="0" shapeId="0">
      <text>
        <r>
          <rPr>
            <b/>
            <sz val="14"/>
            <color indexed="81"/>
            <rFont val="Tahoma"/>
            <family val="2"/>
          </rPr>
          <t>TIME SINCE - 75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2" authorId="0" shapeId="0">
      <text>
        <r>
          <rPr>
            <b/>
            <sz val="14"/>
            <color indexed="81"/>
            <rFont val="Tahoma"/>
            <family val="2"/>
          </rPr>
          <t>TIME SINCE - 66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" authorId="0" shapeId="0">
      <text>
        <r>
          <rPr>
            <b/>
            <sz val="14"/>
            <color indexed="81"/>
            <rFont val="Tahoma"/>
            <family val="2"/>
          </rPr>
          <t>TIME SINCE - 64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" authorId="0" shapeId="0">
      <text>
        <r>
          <rPr>
            <b/>
            <sz val="16"/>
            <color indexed="81"/>
            <rFont val="Tahoma"/>
            <family val="2"/>
          </rPr>
          <t>TIME SINCE -55 WEEKS
T=0.25</t>
        </r>
      </text>
    </comment>
    <comment ref="AC2" authorId="0" shapeId="0">
      <text>
        <r>
          <rPr>
            <b/>
            <sz val="16"/>
            <color indexed="81"/>
            <rFont val="Tahoma"/>
            <family val="2"/>
          </rPr>
          <t>TIME SINCE -13 WEEKS
T=1</t>
        </r>
      </text>
    </comment>
    <comment ref="AG2" authorId="0" shapeId="0">
      <text>
        <r>
          <rPr>
            <b/>
            <sz val="16"/>
            <color indexed="81"/>
            <rFont val="Tahoma"/>
            <family val="2"/>
          </rPr>
          <t>TIME SINCE -09 WEEKS
T=1</t>
        </r>
      </text>
    </comment>
    <comment ref="V4" authorId="0" shapeId="0">
      <text>
        <r>
          <rPr>
            <b/>
            <sz val="9"/>
            <color indexed="81"/>
            <rFont val="Tahoma"/>
            <family val="2"/>
          </rPr>
          <t xml:space="preserve">NP DUE TO INT EVENT - 53 PRINCESS SOFIA, SPAIN. </t>
        </r>
      </text>
    </comment>
    <comment ref="AD4" authorId="0" shapeId="0">
      <text>
        <r>
          <rPr>
            <sz val="9"/>
            <color indexed="81"/>
            <rFont val="Tahoma"/>
            <family val="2"/>
          </rPr>
          <t xml:space="preserve">INT EVENT PARTICIPATION - PALMA 
</t>
        </r>
      </text>
    </comment>
    <comment ref="AH4" authorId="0" shapeId="0">
      <text>
        <r>
          <rPr>
            <sz val="9"/>
            <color indexed="81"/>
            <rFont val="Tahoma"/>
            <family val="2"/>
          </rPr>
          <t xml:space="preserve">INT EVENT PARTICIPATION - 56TH HYERES  
</t>
        </r>
      </text>
    </comment>
    <comment ref="V5" authorId="0" shapeId="0">
      <text>
        <r>
          <rPr>
            <b/>
            <sz val="9"/>
            <color indexed="81"/>
            <rFont val="Tahoma"/>
            <family val="2"/>
          </rPr>
          <t>NP DUE TO INT EVENT - 53 PRINCESS SOFIA, SPAIN.</t>
        </r>
      </text>
    </comment>
    <comment ref="AH5" authorId="0" shapeId="0">
      <text>
        <r>
          <rPr>
            <sz val="9"/>
            <color indexed="81"/>
            <rFont val="Tahoma"/>
            <family val="2"/>
          </rPr>
          <t xml:space="preserve">INT EVENT PARTICIPATION - 56TH HYERES  
</t>
        </r>
      </text>
    </comment>
    <comment ref="V6" authorId="0" shapeId="0">
      <text>
        <r>
          <rPr>
            <b/>
            <sz val="9"/>
            <color indexed="81"/>
            <rFont val="Tahoma"/>
            <family val="2"/>
          </rPr>
          <t xml:space="preserve">NP DUE TO INT EVENT - 53 PRINCESS SOFIA, SPAIN.
</t>
        </r>
      </text>
    </comment>
    <comment ref="AD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INT EVENT PARTICIPATION - PALMA</t>
        </r>
      </text>
    </comment>
    <comment ref="AH6" authorId="0" shapeId="0">
      <text>
        <r>
          <rPr>
            <sz val="9"/>
            <color indexed="81"/>
            <rFont val="Tahoma"/>
            <family val="2"/>
          </rPr>
          <t xml:space="preserve">INT EVENT PARTICIPATION - 56TH HYERES  
</t>
        </r>
      </text>
    </comment>
    <comment ref="AD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INT EVENT PARTICIPATION - PALMA</t>
        </r>
      </text>
    </comment>
    <comment ref="AH8" authorId="0" shapeId="0">
      <text>
        <r>
          <rPr>
            <sz val="9"/>
            <color indexed="81"/>
            <rFont val="Tahoma"/>
            <family val="2"/>
          </rPr>
          <t xml:space="preserve">INT EVENT PARTICIPATION - 56TH HYERES  
</t>
        </r>
      </text>
    </comment>
  </commentList>
</comments>
</file>

<file path=xl/comments10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8"/>
            <color indexed="81"/>
            <rFont val="Tahoma"/>
            <family val="2"/>
          </rPr>
          <t>TIME SINCE - 22 WEEKS
T=1</t>
        </r>
      </text>
    </comment>
    <comment ref="I2" authorId="0" shapeId="0">
      <text>
        <r>
          <rPr>
            <b/>
            <sz val="18"/>
            <color indexed="81"/>
            <rFont val="Tahoma"/>
            <family val="2"/>
          </rPr>
          <t>TIME SINCE - 58 WEEKS
T=0.25</t>
        </r>
      </text>
    </comment>
    <comment ref="M2" authorId="0" shapeId="0">
      <text>
        <r>
          <rPr>
            <b/>
            <sz val="14"/>
            <color indexed="81"/>
            <rFont val="Tahoma"/>
            <family val="2"/>
          </rPr>
          <t>TIME SINCE - 75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2" authorId="0" shapeId="0">
      <text>
        <r>
          <rPr>
            <b/>
            <sz val="14"/>
            <color indexed="81"/>
            <rFont val="Tahoma"/>
            <family val="2"/>
          </rPr>
          <t>TIME SINCE - 66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<sst xmlns="http://schemas.openxmlformats.org/spreadsheetml/2006/main" count="1093" uniqueCount="391">
  <si>
    <t>S.No.</t>
  </si>
  <si>
    <t>Name</t>
  </si>
  <si>
    <t>S.No</t>
  </si>
  <si>
    <t>49er:FX</t>
  </si>
  <si>
    <t>Vishnu Saravanan</t>
  </si>
  <si>
    <t>DOB</t>
  </si>
  <si>
    <t>12.06.1991</t>
  </si>
  <si>
    <t>30.09.1993</t>
  </si>
  <si>
    <t>18.11.1995/10.02.1995</t>
  </si>
  <si>
    <t>12.03.1996/26.02.1995</t>
  </si>
  <si>
    <t>TOTAL</t>
  </si>
  <si>
    <t>18.03.1998</t>
  </si>
  <si>
    <t>09.12.2002</t>
  </si>
  <si>
    <t>13.08.1999</t>
  </si>
  <si>
    <t>D.O.B</t>
  </si>
  <si>
    <t>ISHWARIYA GANESH</t>
  </si>
  <si>
    <t>MOHIT SAINI</t>
  </si>
  <si>
    <t>ISRAJ ALI</t>
  </si>
  <si>
    <t>GITESH</t>
  </si>
  <si>
    <t>AVINASH YADAV</t>
  </si>
  <si>
    <t>DEEPAK K SAINI</t>
  </si>
  <si>
    <t>NEKI RAM</t>
  </si>
  <si>
    <t>GANESH JANGIR</t>
  </si>
  <si>
    <t>DEEPAK YADAV</t>
  </si>
  <si>
    <t>ABDUL KALAM</t>
  </si>
  <si>
    <t>R ASHWINI</t>
  </si>
  <si>
    <t>MAHAPRABHU</t>
  </si>
  <si>
    <t>NP</t>
  </si>
  <si>
    <t>10.04.1998/01.01.1996</t>
  </si>
  <si>
    <t>PEARL COLVALCAR</t>
  </si>
  <si>
    <t>SHITAL SENDHAV</t>
  </si>
  <si>
    <t>SACHIN GANESH</t>
  </si>
  <si>
    <t>02.02.1995</t>
  </si>
  <si>
    <t>NETHRA KUMANAN</t>
  </si>
  <si>
    <t>29.04.2006</t>
  </si>
  <si>
    <t>18.07.2006</t>
  </si>
  <si>
    <t>01.03.2005</t>
  </si>
  <si>
    <t>26.03.1994</t>
  </si>
  <si>
    <t>21.08.1997</t>
  </si>
  <si>
    <t>24.02.1999</t>
  </si>
  <si>
    <t>28.07.1991</t>
  </si>
  <si>
    <t>07.12.1991</t>
  </si>
  <si>
    <t>10.12.1987</t>
  </si>
  <si>
    <t>05.06.1988</t>
  </si>
  <si>
    <t>01.01.1996</t>
  </si>
  <si>
    <t>19.10.1997</t>
  </si>
  <si>
    <t>08.08.1999</t>
  </si>
  <si>
    <t>04.06.1998</t>
  </si>
  <si>
    <t>17.08.1999</t>
  </si>
  <si>
    <t>20.08.2001</t>
  </si>
  <si>
    <t>14.06.1998</t>
  </si>
  <si>
    <t>16.03.2006</t>
  </si>
  <si>
    <t>CLUB</t>
  </si>
  <si>
    <t>AYN</t>
  </si>
  <si>
    <t>INWTC MUMBAI</t>
  </si>
  <si>
    <t>EMESA</t>
  </si>
  <si>
    <t>TNSA</t>
  </si>
  <si>
    <t>02.01.1997</t>
  </si>
  <si>
    <t>CESC</t>
  </si>
  <si>
    <t>NSS BHOPAL</t>
  </si>
  <si>
    <t>INSA</t>
  </si>
  <si>
    <t>INWTC VIZAG</t>
  </si>
  <si>
    <t>SONAL GOEL</t>
  </si>
  <si>
    <t>INWTC GOA</t>
  </si>
  <si>
    <t>GYA</t>
  </si>
  <si>
    <t>Club</t>
  </si>
  <si>
    <t>49ER (MEN)</t>
  </si>
  <si>
    <t>SATISH YADAV/ ALANKAR SURYAWANSHI</t>
  </si>
  <si>
    <t>19.04.2002/ 13.06.2000</t>
  </si>
  <si>
    <t>RITIKA DANGI</t>
  </si>
  <si>
    <t>07.05.2005</t>
  </si>
  <si>
    <t>ADHIKESH JAGTAP</t>
  </si>
  <si>
    <t>23.10.1996</t>
  </si>
  <si>
    <t>09.02.2000</t>
  </si>
  <si>
    <t>S MANEESH RAJAA</t>
  </si>
  <si>
    <t>01.03.1999</t>
  </si>
  <si>
    <t>Prince Noble/ Manu Francis</t>
  </si>
  <si>
    <t xml:space="preserve">KC Ganpathi / Varun Thakkar                              </t>
  </si>
  <si>
    <t>Anand Thakur/ Satyam Rangad</t>
  </si>
  <si>
    <t>SCORE</t>
  </si>
  <si>
    <t>OYA</t>
  </si>
  <si>
    <t>KATYA COELHO</t>
  </si>
  <si>
    <t>M PADHAN</t>
  </si>
  <si>
    <t>IQ FOIL- MEN</t>
  </si>
  <si>
    <t>IQ FOIL- WOMEN</t>
  </si>
  <si>
    <t>NACRA 17</t>
  </si>
  <si>
    <t xml:space="preserve">VISHAL SINGH/ SAKTHIVEL </t>
  </si>
  <si>
    <t>08.06.2000/ 25.01.1994</t>
  </si>
  <si>
    <t>DAYNE COELHO</t>
  </si>
  <si>
    <t>R KEERTHI</t>
  </si>
  <si>
    <t>02.04.2005</t>
  </si>
  <si>
    <t>29.11.2005</t>
  </si>
  <si>
    <t>NO. OF ENTRIES (N)</t>
  </si>
  <si>
    <t>POS. IN REGATTA (P)</t>
  </si>
  <si>
    <t>TIME ADJUSTMENT FACTOR (T)</t>
  </si>
  <si>
    <t>NEW TEAM</t>
  </si>
  <si>
    <t>IMTIZULU</t>
  </si>
  <si>
    <t>SAURABH KUMAR</t>
  </si>
  <si>
    <t>01.02.1999</t>
  </si>
  <si>
    <t>LT CDR AMAN MOHAN VYAS / AASTHA SENAPATI</t>
  </si>
  <si>
    <t>INWTC (MBI)</t>
  </si>
  <si>
    <t>INWTC(MBI)</t>
  </si>
  <si>
    <t>14.10.1978</t>
  </si>
  <si>
    <t>BINOOB M / AJAY RAJ SINGH</t>
  </si>
  <si>
    <t>GOVIND BAIRAGI</t>
  </si>
  <si>
    <t>08.08.2001</t>
  </si>
  <si>
    <t>MAHESH KUMAR BIJARNIYA</t>
  </si>
  <si>
    <t>10.08.1998</t>
  </si>
  <si>
    <t>INWTC(KOC)</t>
  </si>
  <si>
    <t>DEEPAK KUMAR</t>
  </si>
  <si>
    <t>INWTC(V)</t>
  </si>
  <si>
    <t>470 (MIXED)</t>
  </si>
  <si>
    <t>RK SHARMA</t>
  </si>
  <si>
    <t>SUDHANSHU SHEKHAR</t>
  </si>
  <si>
    <t>SHRADDHA VERMA</t>
  </si>
  <si>
    <t>DHARANI LAVETI</t>
  </si>
  <si>
    <t>AKSHAY R KULAT</t>
  </si>
  <si>
    <t>12.03.2005/ 25.06.1998</t>
  </si>
  <si>
    <t>NAINCY RAI</t>
  </si>
  <si>
    <t>JAIDEEP DALAL</t>
  </si>
  <si>
    <t>JASPAL SINGH</t>
  </si>
  <si>
    <t>PRADEEP THAKUR</t>
  </si>
  <si>
    <t>LOKESH SAINI</t>
  </si>
  <si>
    <t>VANSHIKA SINGH PARIHAR</t>
  </si>
  <si>
    <t>26.04.2003/ 30.06.1994</t>
  </si>
  <si>
    <t>SHUBHAM PATEL</t>
  </si>
  <si>
    <t xml:space="preserve">07.01.2005/  11.06.1993  </t>
  </si>
  <si>
    <t xml:space="preserve">12.12.1994/  07.06.2003 </t>
  </si>
  <si>
    <t>08.11.2002/ 15.02.2001</t>
  </si>
  <si>
    <t>SIKHANSHU SINGH</t>
  </si>
  <si>
    <t>AKSHAY VINCENT C</t>
  </si>
  <si>
    <t>TSC</t>
  </si>
  <si>
    <t>10.05.2005</t>
  </si>
  <si>
    <t>ABHINAY YADAV</t>
  </si>
  <si>
    <t>SUKHDEEP SINGH</t>
  </si>
  <si>
    <t>14.01.2000</t>
  </si>
  <si>
    <t>THANUJA KAMESHWAR</t>
  </si>
  <si>
    <t>10.07.2005</t>
  </si>
  <si>
    <t>CHITRESH TATHA</t>
  </si>
  <si>
    <t>30.10.2001</t>
  </si>
  <si>
    <t>HRIDIN NK</t>
  </si>
  <si>
    <t>04.05.2000</t>
  </si>
  <si>
    <t xml:space="preserve">FORMULA KITE </t>
  </si>
  <si>
    <t>RAMMILAN YADAV</t>
  </si>
  <si>
    <t>RAJESH PANDIAN P</t>
  </si>
  <si>
    <t>NANHE RAJA BUNDELA</t>
  </si>
  <si>
    <t>JEYAPRAKASH G</t>
  </si>
  <si>
    <t>JAGSEER SINGH</t>
  </si>
  <si>
    <t>KALAIMUTHU C</t>
  </si>
  <si>
    <t>MAJ BALBEER KUMAR SARAN</t>
  </si>
  <si>
    <t>SHANKAR</t>
  </si>
  <si>
    <t>LT AMAN KUMAR</t>
  </si>
  <si>
    <t>CAPT VIVEK KUMAR SINGH</t>
  </si>
  <si>
    <t>AJAY DINKAR KADAM</t>
  </si>
  <si>
    <t>01.02.1997</t>
  </si>
  <si>
    <t>15.06.2001</t>
  </si>
  <si>
    <t>02.03.2001</t>
  </si>
  <si>
    <t>02.03.2003</t>
  </si>
  <si>
    <t>03.02.2003</t>
  </si>
  <si>
    <t>25.02.1985</t>
  </si>
  <si>
    <t>31.07.1997</t>
  </si>
  <si>
    <t>07.06.2001</t>
  </si>
  <si>
    <t>04.11.1992</t>
  </si>
  <si>
    <t>13.06.1991</t>
  </si>
  <si>
    <t>02.06.2005</t>
  </si>
  <si>
    <t>05.03.2003</t>
  </si>
  <si>
    <t>11.03.2001</t>
  </si>
  <si>
    <t>CDR HARMEET KAUR</t>
  </si>
  <si>
    <t>24.07.2007 / 22.11.1998</t>
  </si>
  <si>
    <t>VISHNU M / KARTHIK B</t>
  </si>
  <si>
    <t>22.08.2000 / 30.12.1993</t>
  </si>
  <si>
    <t>BRIJRAJ VERMA / VISHAKA SANJAY PAWAR</t>
  </si>
  <si>
    <t>ILCA 7</t>
  </si>
  <si>
    <t>ILCA 6</t>
  </si>
  <si>
    <t>INWTC(MBI)/YCH</t>
  </si>
  <si>
    <t>NSS BHOPAL / AYN</t>
  </si>
  <si>
    <t>YCH / INWTC(MBI)</t>
  </si>
  <si>
    <t>AYN / NSS BHOPAL</t>
  </si>
  <si>
    <t>05.01.2005</t>
  </si>
  <si>
    <t>6</t>
  </si>
  <si>
    <t>AMIT/ NEERAJ</t>
  </si>
  <si>
    <t>27.07.1999/ 13.02.1996</t>
  </si>
  <si>
    <t>08.05.1996 / 02.10.1995</t>
  </si>
  <si>
    <t>RAMESH KUMAR / VIRENDER SINGH</t>
  </si>
  <si>
    <t>KONGARA PREETHI</t>
  </si>
  <si>
    <t xml:space="preserve"> UMA CHOUHAN</t>
  </si>
  <si>
    <t xml:space="preserve"> 08.06.2004 / 08.12.1995  </t>
  </si>
  <si>
    <t>Nationals Score+ Best Two out of rest</t>
  </si>
  <si>
    <t>Nationals Score+ Best Two (out of rest)</t>
  </si>
  <si>
    <t>Nationals  Score+ Best Two (out of rest)</t>
  </si>
  <si>
    <t>Nationals Score+ Best Two (out of Rest)</t>
  </si>
  <si>
    <t>CHS REDDY</t>
  </si>
  <si>
    <t>YCH / AYN</t>
  </si>
  <si>
    <t xml:space="preserve">01.09.2004 / 02.08.1993 </t>
  </si>
  <si>
    <t>M KOTESWARA RAO / SANJAY KUMAR</t>
  </si>
  <si>
    <t>22.06.2000 / 21.07.1976</t>
  </si>
  <si>
    <t>JASVEER SINGH</t>
  </si>
  <si>
    <t>01.02.2002</t>
  </si>
  <si>
    <t>AWNISH YADAV</t>
  </si>
  <si>
    <t>14.12.1996</t>
  </si>
  <si>
    <t>KHUSHPREET SINGH</t>
  </si>
  <si>
    <t>20.12.2001</t>
  </si>
  <si>
    <t>MANIKANT MAHTO</t>
  </si>
  <si>
    <t>17.10.1998</t>
  </si>
  <si>
    <t>CAPT R P PANDEY</t>
  </si>
  <si>
    <t>10.01.1991</t>
  </si>
  <si>
    <t>SLT RITURAJ SINGH BHATI</t>
  </si>
  <si>
    <t>13.12.1999</t>
  </si>
  <si>
    <t>INWTC, KOCHI</t>
  </si>
  <si>
    <t>14.08.2001</t>
  </si>
  <si>
    <t>AASTIK SINGH THAKUR</t>
  </si>
  <si>
    <t>12.06.2001</t>
  </si>
  <si>
    <t>SLT YUVRAJ GOSWAMI</t>
  </si>
  <si>
    <t>INWTC, CHILKA</t>
  </si>
  <si>
    <t>19.03.2003</t>
  </si>
  <si>
    <t>HARSH UPADYAY</t>
  </si>
  <si>
    <t>HARSHITA TOMAR</t>
  </si>
  <si>
    <t>02.03.2002</t>
  </si>
  <si>
    <t>NEHA THAKUR</t>
  </si>
  <si>
    <t>24.08.2006</t>
  </si>
  <si>
    <t>LEPAKKSHI MK</t>
  </si>
  <si>
    <t>29.05.2003</t>
  </si>
  <si>
    <t>SLT RUPAL DUBEY</t>
  </si>
  <si>
    <t>19.11.2000</t>
  </si>
  <si>
    <t>ANMOL BADYAL</t>
  </si>
  <si>
    <t>ANIRAJ SENDHAV</t>
  </si>
  <si>
    <t xml:space="preserve">24.07.2007 / 10.07.2001 </t>
  </si>
  <si>
    <t>SAIL INDIA 2024, MUMBAI (12-20 JAN 24)</t>
  </si>
  <si>
    <t>Nationals  Score+ Best Two out of rest</t>
  </si>
  <si>
    <t>YAI MULTICLASS REGATTA 2024, MBI (20-24 MAR 24)</t>
  </si>
  <si>
    <t>VISHAL SINGH/KARTHIK B</t>
  </si>
  <si>
    <t>08.06.200 / 30.12.1993</t>
  </si>
  <si>
    <t>HARSHITA TOMAR / SHITAL VERMA</t>
  </si>
  <si>
    <t>02.03.2002 / 26.02.2007</t>
  </si>
  <si>
    <t>YAI MULTI CLASS REGATTA 2024, MBI (20-24 MAR 24)</t>
  </si>
  <si>
    <t>YAI ALL INDIA WINDSURFING &amp; KITEBOARDING CHAMPIONSHIP 2023, GOA (03-07 APR 24)</t>
  </si>
  <si>
    <t xml:space="preserve">INWTC(MBI) </t>
  </si>
  <si>
    <t>YAI SENIOR NATIONALS 2024, MUMBAI (12-18 MAY 24)</t>
  </si>
  <si>
    <t>BIKRAM MOHAPATRA</t>
  </si>
  <si>
    <t>ADHVAIT PRASANT MENON</t>
  </si>
  <si>
    <t>INWTC(MANDOVI)</t>
  </si>
  <si>
    <t>NAVYN PRABHAKAR</t>
  </si>
  <si>
    <t>10.05.2003</t>
  </si>
  <si>
    <t>27.06.2006</t>
  </si>
  <si>
    <t>SHETPALLY SRUJAN KUMAR</t>
  </si>
  <si>
    <t>23.12.1999</t>
  </si>
  <si>
    <t>ALIA SABREEN FAISAL</t>
  </si>
  <si>
    <t>13.05.2008</t>
  </si>
  <si>
    <t>ASHWINI BHARDWAJ</t>
  </si>
  <si>
    <t>01.10.1995</t>
  </si>
  <si>
    <t>BINOOB M / KARTHIK B</t>
  </si>
  <si>
    <t>08.11.2002 / 30.12.1993</t>
  </si>
  <si>
    <t>MANISH SHARMA</t>
  </si>
  <si>
    <t xml:space="preserve">17.01.2005 / 24.03.2006 </t>
  </si>
  <si>
    <t>DIVYANSHI MISHRA</t>
  </si>
  <si>
    <t>14.06.2007 / 15.08.2005</t>
  </si>
  <si>
    <t>07.11.1996 / 29.09.2000</t>
  </si>
  <si>
    <t>21.06.1994 / 15.09.2003</t>
  </si>
  <si>
    <t>18.01.1982  /  29.05.2003</t>
  </si>
  <si>
    <t>DOIPHODE SI / RAMYA SARAVANAN</t>
  </si>
  <si>
    <t>YAI SR NATIONALS 2024, MUMBAI (12-18 MAY 24)</t>
  </si>
  <si>
    <t>VIDHYANSHI MISHRA</t>
  </si>
  <si>
    <t>YAI SENIOR NATIONAL 2024, MBI (12-18 MAY 24)</t>
  </si>
  <si>
    <t>ALL INDIA WINDSURFING CHAMPIONSHIP 2024, CHENNAI (5-9 JUN 24)</t>
  </si>
  <si>
    <t>38TH HYDERABAD SIALING WEEK 24 (1-7 JUL 24)</t>
  </si>
  <si>
    <t>3</t>
  </si>
  <si>
    <t>A SANJAY REDDY</t>
  </si>
  <si>
    <t>AVNI</t>
  </si>
  <si>
    <t>12.07.2005 / 29.01.2008</t>
  </si>
  <si>
    <t>38TH HYDERABAD SAILING WEEK 24 (01-07 JUL 24)</t>
  </si>
  <si>
    <t>LAVETI  DHARANI</t>
  </si>
  <si>
    <t>VEERA VAMSHAM VAISHNAVI</t>
  </si>
  <si>
    <t>5</t>
  </si>
  <si>
    <t>7</t>
  </si>
  <si>
    <t>MUKTA GAUTAM</t>
  </si>
  <si>
    <t>8</t>
  </si>
  <si>
    <t>PIYUSH</t>
  </si>
  <si>
    <t>9</t>
  </si>
  <si>
    <t>14.05.2005</t>
  </si>
  <si>
    <t>12.03.2005</t>
  </si>
  <si>
    <t>01.10.2006</t>
  </si>
  <si>
    <t>YCH</t>
  </si>
  <si>
    <t>08.08.1988</t>
  </si>
  <si>
    <t>HYDERABAD SAILING WEEK, HYD  (1-7 JUL 24)</t>
  </si>
  <si>
    <t>YAMANDEEP</t>
  </si>
  <si>
    <t>14</t>
  </si>
  <si>
    <t>VISHNU KRS</t>
  </si>
  <si>
    <t>15</t>
  </si>
  <si>
    <t>DEEPAK LAMBA</t>
  </si>
  <si>
    <t>16</t>
  </si>
  <si>
    <t>HARSH TIWARI</t>
  </si>
  <si>
    <t>17</t>
  </si>
  <si>
    <t>RAHUL YADAV</t>
  </si>
  <si>
    <t>18</t>
  </si>
  <si>
    <t>ARUN KUMAR SINGH</t>
  </si>
  <si>
    <t>19</t>
  </si>
  <si>
    <t>ALOK R PANDEY</t>
  </si>
  <si>
    <t>20</t>
  </si>
  <si>
    <t>LANKA KIRAN KUMAR</t>
  </si>
  <si>
    <t>21</t>
  </si>
  <si>
    <t>RAMCHANDRA YADAV</t>
  </si>
  <si>
    <t>22</t>
  </si>
  <si>
    <t>01.07.1999</t>
  </si>
  <si>
    <t>23.12.2000</t>
  </si>
  <si>
    <t>10.12.1998</t>
  </si>
  <si>
    <t>01.07.2005</t>
  </si>
  <si>
    <t>25.06.1998</t>
  </si>
  <si>
    <t>USC</t>
  </si>
  <si>
    <t>10.07.1997</t>
  </si>
  <si>
    <t>01.02.2005</t>
  </si>
  <si>
    <t>31.03.1993</t>
  </si>
  <si>
    <t>14.01.1999</t>
  </si>
  <si>
    <t>13.09.2004</t>
  </si>
  <si>
    <t>INWTC MBI</t>
  </si>
  <si>
    <t>EMESC</t>
  </si>
  <si>
    <t>NAGIREDDY HEMANTH</t>
  </si>
  <si>
    <t>27.08.2002</t>
  </si>
  <si>
    <t>27.03.2000</t>
  </si>
  <si>
    <t>SHIVAM BHARATH ANDHALE</t>
  </si>
  <si>
    <t>ABHISHEK KUMAR PANDEY</t>
  </si>
  <si>
    <t>24.07.2001</t>
  </si>
  <si>
    <t>SONU JATAV</t>
  </si>
  <si>
    <t>07.11.1994</t>
  </si>
  <si>
    <t>TALWINDER SINGH</t>
  </si>
  <si>
    <t>14.12.2000</t>
  </si>
  <si>
    <t>MAHESWAR PADHAN</t>
  </si>
  <si>
    <t>DEEPAK</t>
  </si>
  <si>
    <t>01.05.1999</t>
  </si>
  <si>
    <t>SUKHPREET SINGH</t>
  </si>
  <si>
    <t>18.04.1999</t>
  </si>
  <si>
    <t>THAMEL SUNIL</t>
  </si>
  <si>
    <t>26.08.2000</t>
  </si>
  <si>
    <t>24.04.2000</t>
  </si>
  <si>
    <t>MARABOINA DHARMENDER</t>
  </si>
  <si>
    <t>07.07.1999</t>
  </si>
  <si>
    <t>JISHNUMON R</t>
  </si>
  <si>
    <t>10.04.1999</t>
  </si>
  <si>
    <t>YARRA JANAKIRAMUDU</t>
  </si>
  <si>
    <t>SIDDHANT SALUNKHE</t>
  </si>
  <si>
    <t>01.07.1993</t>
  </si>
  <si>
    <t>PRASHANT KUMAR</t>
  </si>
  <si>
    <t>25.02.1996</t>
  </si>
  <si>
    <t>DEEP KUMAR</t>
  </si>
  <si>
    <t>YAI SENIOR NATIONALS 2025 / SAIL INDIA, MUMBAI (21-26 JAN 25)</t>
  </si>
  <si>
    <t>HARSHITA</t>
  </si>
  <si>
    <t>27.08.2011</t>
  </si>
  <si>
    <t>EABAD ALI</t>
  </si>
  <si>
    <t>16.04.1994</t>
  </si>
  <si>
    <t>NAVEEN SINGH RAWAT</t>
  </si>
  <si>
    <t>15.06.1994</t>
  </si>
  <si>
    <t>VEDPRAKASH PATHAK</t>
  </si>
  <si>
    <t>RAHUL CHOUDHARY</t>
  </si>
  <si>
    <t>YAI SENIOR NATIONALS 2025/SAIL INDIA, MUMBAI (21-26 JAN 25)</t>
  </si>
  <si>
    <t>28.12.2002</t>
  </si>
  <si>
    <t>DURGA PRASAD ERRA</t>
  </si>
  <si>
    <t>OLD</t>
  </si>
  <si>
    <t>YCH/EMESC</t>
  </si>
  <si>
    <t>01.10.2006 / 11.06.1993</t>
  </si>
  <si>
    <t>VAISHNAVI V</t>
  </si>
  <si>
    <t>14.12.1996 / 29.01.2008</t>
  </si>
  <si>
    <t>YAI SENIOR NATIONALS / SAIL INDIA 2025, MUMBAI (21-26 JAN 25)</t>
  </si>
  <si>
    <t>08.11.2002 / 15.02.2001</t>
  </si>
  <si>
    <t>SANDIP JAIN / SAKTHIVEL S</t>
  </si>
  <si>
    <t>22.03.1984 / 25.01.1994</t>
  </si>
  <si>
    <t>SIKHANSU SINGH / SANJAY KUMAR</t>
  </si>
  <si>
    <t>29.11.2005 / 21.07.1976</t>
  </si>
  <si>
    <t>VISHU M / DEEPAK SHUKLA</t>
  </si>
  <si>
    <t>22.08.2000 / 02.08.2004</t>
  </si>
  <si>
    <t>ANMOL BADIYAL / AKSHYA RAMESH KULAT</t>
  </si>
  <si>
    <t>10.07.2001 / 25.06.1998</t>
  </si>
  <si>
    <t>YAI SENIOR NATIONAL 2025 / SAIL INDIA (21-26 JAN 25), MUMBAI</t>
  </si>
  <si>
    <t>8 (NT CMPLTD 3 RACES)</t>
  </si>
  <si>
    <t>3 (NT CMPLTD 3 RACES)</t>
  </si>
  <si>
    <t>3(NT CMPLTD 3 RACES)</t>
  </si>
  <si>
    <t>YAI SENIOR NATIONALS 2025 / SAIL INDIA , MUMBAI (21-26 JAN 25)</t>
  </si>
  <si>
    <t>MAJ ADITYA SANGWAN</t>
  </si>
  <si>
    <t>ALL INDIA WINDSURFING &amp; KITEBOARDING CHAMPIONSHIP GOA 2025 (26-31 MAR 25)</t>
  </si>
  <si>
    <t>5(03 RACES NOT CMPLTD)</t>
  </si>
  <si>
    <t>DEBASMITA KAR</t>
  </si>
  <si>
    <t>12.07.2007</t>
  </si>
  <si>
    <t>K GOWTHAM</t>
  </si>
  <si>
    <t>18.04.2001</t>
  </si>
  <si>
    <t>RHEA BALIWALA</t>
  </si>
  <si>
    <t>26.03.1989</t>
  </si>
  <si>
    <t>PKA</t>
  </si>
  <si>
    <t>SAIL GOA 2025 (23-27 APR 25)</t>
  </si>
  <si>
    <t>NIKHAMONI BORA</t>
  </si>
  <si>
    <t>NEST/SAA</t>
  </si>
  <si>
    <t>06.04.2001</t>
  </si>
  <si>
    <t>1(0 RACE CMPLTD)</t>
  </si>
  <si>
    <t>ASISH S ROY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</si>
</sst>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$&quot;* #,##0.00_);_(&quot;$&quot;* \(#,##0.00\);_(&quot;$&quot;* &quot;-&quot;??_);_(@_)"/>
    <numFmt numFmtId="165" formatCode="0.000"/>
    <numFmt numFmtId="166" formatCode="0.0000"/>
  </numFmts>
  <fonts count="37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12"/>
      <name val="Calibri"/>
      <family val="2"/>
      <scheme val="minor"/>
    </font>
    <font>
      <b/>
      <u/>
      <sz val="14"/>
      <name val="Arial"/>
      <family val="2"/>
    </font>
    <font>
      <b/>
      <sz val="12"/>
      <color indexed="81"/>
      <name val="Tahoma"/>
      <family val="2"/>
    </font>
    <font>
      <b/>
      <sz val="14"/>
      <color indexed="81"/>
      <name val="Tahoma"/>
      <family val="2"/>
    </font>
    <font>
      <b/>
      <sz val="16"/>
      <color indexed="81"/>
      <name val="Tahoma"/>
      <family val="2"/>
    </font>
    <font>
      <b/>
      <u/>
      <sz val="1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Arial"/>
      <family val="2"/>
    </font>
    <font>
      <b/>
      <sz val="18"/>
      <color indexed="81"/>
      <name val="Tahoma"/>
      <family val="2"/>
    </font>
    <font>
      <b/>
      <sz val="14"/>
      <color indexed="81"/>
      <name val="Calibri"/>
      <family val="2"/>
      <scheme val="minor"/>
    </font>
    <font>
      <sz val="12"/>
      <name val="Callibri"/>
    </font>
    <font>
      <sz val="12"/>
      <color theme="1"/>
      <name val="Callibri"/>
    </font>
    <font>
      <sz val="12"/>
      <color rgb="FFFF0000"/>
      <name val="Callibri"/>
    </font>
    <font>
      <sz val="22"/>
      <color indexed="81"/>
      <name val="Tahoma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b/>
      <u/>
      <sz val="20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0000"/>
      <name val="Callibri"/>
    </font>
    <font>
      <b/>
      <sz val="12"/>
      <color rgb="FFFF0000"/>
      <name val="Calibri"/>
      <family val="2"/>
      <scheme val="minor"/>
    </font>
    <font>
      <sz val="12"/>
      <color rgb="FFFFFF00"/>
      <name val="Callibri"/>
    </font>
    <font>
      <sz val="12"/>
      <color rgb="FFFFFF00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164" fontId="8" fillId="0" borderId="0" applyFont="0" applyFill="0" applyBorder="0" applyAlignment="0" applyProtection="0"/>
  </cellStyleXfs>
  <cellXfs count="283">
    <xf numFmtId="0" fontId="0" fillId="0" borderId="0" xfId="0"/>
    <xf numFmtId="0" fontId="2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2" borderId="0" xfId="0" applyNumberFormat="1" applyFont="1" applyFill="1" applyAlignment="1">
      <alignment horizontal="center" vertical="center"/>
    </xf>
    <xf numFmtId="0" fontId="0" fillId="0" borderId="0" xfId="0" applyNumberFormat="1"/>
    <xf numFmtId="0" fontId="2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Border="1"/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/>
    <xf numFmtId="0" fontId="4" fillId="2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/>
    <xf numFmtId="0" fontId="1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vertical="center"/>
    </xf>
    <xf numFmtId="0" fontId="0" fillId="3" borderId="1" xfId="0" applyNumberFormat="1" applyFill="1" applyBorder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vertical="center" wrapText="1"/>
    </xf>
    <xf numFmtId="0" fontId="5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2" fillId="0" borderId="1" xfId="0" quotePrefix="1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3" borderId="0" xfId="0" applyNumberFormat="1" applyFont="1" applyFill="1" applyAlignment="1">
      <alignment horizontal="center" vertical="center"/>
    </xf>
    <xf numFmtId="0" fontId="2" fillId="3" borderId="0" xfId="0" applyNumberFormat="1" applyFont="1" applyFill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vertical="center"/>
    </xf>
    <xf numFmtId="0" fontId="0" fillId="0" borderId="0" xfId="0" applyNumberFormat="1" applyAlignment="1">
      <alignment vertical="center" wrapText="1"/>
    </xf>
    <xf numFmtId="0" fontId="0" fillId="0" borderId="1" xfId="0" applyNumberFormat="1" applyFont="1" applyBorder="1" applyAlignment="1">
      <alignment vertical="center"/>
    </xf>
    <xf numFmtId="0" fontId="18" fillId="0" borderId="0" xfId="0" applyNumberFormat="1" applyFont="1" applyAlignment="1">
      <alignment vertical="center" wrapText="1"/>
    </xf>
    <xf numFmtId="0" fontId="0" fillId="0" borderId="0" xfId="0" applyNumberFormat="1" applyAlignment="1">
      <alignment horizontal="left" vertical="center"/>
    </xf>
    <xf numFmtId="0" fontId="2" fillId="0" borderId="1" xfId="0" applyNumberFormat="1" applyFont="1" applyBorder="1" applyAlignment="1">
      <alignment horizontal="left" vertical="center"/>
    </xf>
    <xf numFmtId="0" fontId="0" fillId="0" borderId="1" xfId="0" applyNumberFormat="1" applyBorder="1" applyAlignment="1">
      <alignment horizontal="left" vertical="center" wrapText="1"/>
    </xf>
    <xf numFmtId="0" fontId="0" fillId="0" borderId="1" xfId="0" applyNumberFormat="1" applyBorder="1" applyAlignment="1">
      <alignment horizontal="left" vertical="center"/>
    </xf>
    <xf numFmtId="0" fontId="0" fillId="0" borderId="1" xfId="0" quotePrefix="1" applyNumberFormat="1" applyFont="1" applyBorder="1" applyAlignment="1">
      <alignment horizontal="center" vertical="center"/>
    </xf>
    <xf numFmtId="0" fontId="19" fillId="0" borderId="1" xfId="0" applyNumberFormat="1" applyFont="1" applyBorder="1" applyAlignment="1">
      <alignment horizontal="center" vertical="center"/>
    </xf>
    <xf numFmtId="0" fontId="19" fillId="0" borderId="0" xfId="0" applyNumberFormat="1" applyFont="1" applyAlignment="1">
      <alignment horizontal="center" vertical="center"/>
    </xf>
    <xf numFmtId="0" fontId="19" fillId="0" borderId="0" xfId="0" applyNumberFormat="1" applyFont="1" applyAlignment="1">
      <alignment horizontal="left" vertical="center"/>
    </xf>
    <xf numFmtId="49" fontId="19" fillId="0" borderId="0" xfId="0" applyNumberFormat="1" applyFont="1" applyFill="1" applyBorder="1" applyAlignment="1">
      <alignment horizontal="center" vertical="center" wrapText="1"/>
    </xf>
    <xf numFmtId="49" fontId="19" fillId="0" borderId="0" xfId="0" applyNumberFormat="1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vertical="center"/>
    </xf>
    <xf numFmtId="0" fontId="0" fillId="3" borderId="1" xfId="0" applyNumberForma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 vertical="center"/>
    </xf>
    <xf numFmtId="0" fontId="22" fillId="0" borderId="1" xfId="0" quotePrefix="1" applyNumberFormat="1" applyFont="1" applyBorder="1" applyAlignment="1">
      <alignment horizontal="center" vertical="center"/>
    </xf>
    <xf numFmtId="0" fontId="22" fillId="0" borderId="1" xfId="0" applyNumberFormat="1" applyFont="1" applyBorder="1" applyAlignment="1">
      <alignment horizontal="left" vertical="center" wrapText="1"/>
    </xf>
    <xf numFmtId="0" fontId="22" fillId="0" borderId="1" xfId="0" applyNumberFormat="1" applyFont="1" applyBorder="1" applyAlignment="1">
      <alignment horizontal="center" vertical="center" wrapText="1"/>
    </xf>
    <xf numFmtId="0" fontId="22" fillId="3" borderId="1" xfId="0" applyNumberFormat="1" applyFont="1" applyFill="1" applyBorder="1" applyAlignment="1">
      <alignment horizontal="center" vertical="center" wrapText="1"/>
    </xf>
    <xf numFmtId="0" fontId="23" fillId="0" borderId="1" xfId="0" applyNumberFormat="1" applyFont="1" applyBorder="1" applyAlignment="1">
      <alignment vertical="center" wrapText="1"/>
    </xf>
    <xf numFmtId="0" fontId="23" fillId="0" borderId="1" xfId="0" applyNumberFormat="1" applyFont="1" applyBorder="1" applyAlignment="1">
      <alignment horizontal="center" vertical="center"/>
    </xf>
    <xf numFmtId="0" fontId="23" fillId="3" borderId="1" xfId="0" applyNumberFormat="1" applyFont="1" applyFill="1" applyBorder="1" applyAlignment="1">
      <alignment vertical="center" wrapText="1"/>
    </xf>
    <xf numFmtId="0" fontId="23" fillId="3" borderId="1" xfId="0" applyNumberFormat="1" applyFont="1" applyFill="1" applyBorder="1" applyAlignment="1">
      <alignment horizontal="center" vertical="center"/>
    </xf>
    <xf numFmtId="0" fontId="24" fillId="0" borderId="0" xfId="0" applyNumberFormat="1" applyFont="1" applyAlignment="1">
      <alignment vertical="center"/>
    </xf>
    <xf numFmtId="0" fontId="23" fillId="0" borderId="0" xfId="0" applyNumberFormat="1" applyFont="1" applyAlignment="1">
      <alignment vertical="center"/>
    </xf>
    <xf numFmtId="0" fontId="2" fillId="6" borderId="1" xfId="0" applyNumberFormat="1" applyFont="1" applyFill="1" applyBorder="1" applyAlignment="1">
      <alignment horizontal="center" vertical="center"/>
    </xf>
    <xf numFmtId="0" fontId="26" fillId="3" borderId="1" xfId="0" applyNumberFormat="1" applyFont="1" applyFill="1" applyBorder="1" applyAlignment="1">
      <alignment horizontal="left" vertical="center" wrapText="1"/>
    </xf>
    <xf numFmtId="0" fontId="26" fillId="3" borderId="1" xfId="0" applyNumberFormat="1" applyFont="1" applyFill="1" applyBorder="1" applyAlignment="1">
      <alignment horizontal="center" vertical="center" wrapText="1"/>
    </xf>
    <xf numFmtId="0" fontId="26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27" fillId="0" borderId="1" xfId="0" applyNumberFormat="1" applyFont="1" applyBorder="1" applyAlignment="1">
      <alignment horizontal="center" vertical="center"/>
    </xf>
    <xf numFmtId="0" fontId="27" fillId="3" borderId="1" xfId="0" applyNumberFormat="1" applyFont="1" applyFill="1" applyBorder="1" applyAlignment="1">
      <alignment horizontal="center" vertical="center"/>
    </xf>
    <xf numFmtId="0" fontId="26" fillId="3" borderId="1" xfId="0" applyNumberFormat="1" applyFont="1" applyFill="1" applyBorder="1" applyAlignment="1">
      <alignment horizontal="center" vertical="center"/>
    </xf>
    <xf numFmtId="0" fontId="26" fillId="0" borderId="1" xfId="0" applyNumberFormat="1" applyFont="1" applyBorder="1" applyAlignment="1">
      <alignment horizontal="left" vertical="center"/>
    </xf>
    <xf numFmtId="0" fontId="26" fillId="0" borderId="1" xfId="0" applyNumberFormat="1" applyFont="1" applyBorder="1" applyAlignment="1">
      <alignment horizontal="center" vertical="center" wrapText="1"/>
    </xf>
    <xf numFmtId="0" fontId="26" fillId="4" borderId="0" xfId="0" applyNumberFormat="1" applyFont="1" applyFill="1" applyAlignment="1">
      <alignment horizontal="center" vertical="center"/>
    </xf>
    <xf numFmtId="0" fontId="0" fillId="7" borderId="0" xfId="0" applyNumberFormat="1" applyFill="1"/>
    <xf numFmtId="0" fontId="26" fillId="7" borderId="1" xfId="0" applyNumberFormat="1" applyFont="1" applyFill="1" applyBorder="1" applyAlignment="1">
      <alignment horizontal="center" vertical="center"/>
    </xf>
    <xf numFmtId="0" fontId="26" fillId="7" borderId="1" xfId="0" applyNumberFormat="1" applyFont="1" applyFill="1" applyBorder="1" applyAlignment="1">
      <alignment horizontal="left" vertical="center" wrapText="1"/>
    </xf>
    <xf numFmtId="0" fontId="26" fillId="7" borderId="1" xfId="0" applyNumberFormat="1" applyFont="1" applyFill="1" applyBorder="1" applyAlignment="1">
      <alignment horizontal="center" vertical="center" wrapText="1"/>
    </xf>
    <xf numFmtId="0" fontId="26" fillId="7" borderId="0" xfId="0" applyNumberFormat="1" applyFont="1" applyFill="1" applyAlignment="1">
      <alignment horizontal="center" vertical="center"/>
    </xf>
    <xf numFmtId="0" fontId="0" fillId="3" borderId="0" xfId="0" applyNumberFormat="1" applyFill="1"/>
    <xf numFmtId="0" fontId="2" fillId="3" borderId="1" xfId="0" applyNumberFormat="1" applyFont="1" applyFill="1" applyBorder="1" applyAlignment="1">
      <alignment vertical="center"/>
    </xf>
    <xf numFmtId="0" fontId="0" fillId="0" borderId="1" xfId="0" applyNumberFormat="1" applyFont="1" applyBorder="1" applyAlignment="1">
      <alignment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27" fillId="0" borderId="1" xfId="0" applyNumberFormat="1" applyFont="1" applyBorder="1" applyAlignment="1">
      <alignment horizontal="center" vertical="center" wrapText="1"/>
    </xf>
    <xf numFmtId="0" fontId="23" fillId="0" borderId="1" xfId="0" applyNumberFormat="1" applyFont="1" applyBorder="1" applyAlignment="1">
      <alignment horizontal="center" vertical="center" wrapText="1"/>
    </xf>
    <xf numFmtId="0" fontId="23" fillId="3" borderId="1" xfId="0" applyNumberFormat="1" applyFont="1" applyFill="1" applyBorder="1" applyAlignment="1">
      <alignment horizontal="center" vertical="center" wrapText="1"/>
    </xf>
    <xf numFmtId="0" fontId="0" fillId="6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vertical="center" wrapText="1"/>
    </xf>
    <xf numFmtId="0" fontId="23" fillId="0" borderId="1" xfId="0" applyNumberFormat="1" applyFont="1" applyBorder="1" applyAlignment="1">
      <alignment horizontal="left" vertical="center" wrapText="1"/>
    </xf>
    <xf numFmtId="0" fontId="27" fillId="0" borderId="1" xfId="0" applyNumberFormat="1" applyFont="1" applyBorder="1" applyAlignment="1">
      <alignment horizontal="left" vertical="center" wrapText="1"/>
    </xf>
    <xf numFmtId="0" fontId="23" fillId="3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5" xfId="0" applyNumberFormat="1" applyBorder="1" applyAlignment="1">
      <alignment horizontal="center" vertical="center" wrapText="1"/>
    </xf>
    <xf numFmtId="0" fontId="2" fillId="0" borderId="1" xfId="0" applyNumberFormat="1" applyFont="1" applyBorder="1" applyAlignment="1">
      <alignment wrapText="1"/>
    </xf>
    <xf numFmtId="0" fontId="0" fillId="0" borderId="1" xfId="0" applyNumberFormat="1" applyBorder="1" applyAlignment="1">
      <alignment wrapText="1"/>
    </xf>
    <xf numFmtId="0" fontId="0" fillId="3" borderId="1" xfId="0" applyNumberFormat="1" applyFill="1" applyBorder="1" applyAlignment="1">
      <alignment horizontal="center"/>
    </xf>
    <xf numFmtId="0" fontId="26" fillId="0" borderId="1" xfId="0" applyNumberFormat="1" applyFont="1" applyBorder="1" applyAlignment="1">
      <alignment horizontal="center" vertical="center"/>
    </xf>
    <xf numFmtId="0" fontId="26" fillId="0" borderId="0" xfId="0" applyNumberFormat="1" applyFont="1" applyAlignment="1">
      <alignment horizontal="center" vertical="center"/>
    </xf>
    <xf numFmtId="0" fontId="26" fillId="3" borderId="0" xfId="0" applyNumberFormat="1" applyFont="1" applyFill="1" applyAlignment="1">
      <alignment horizontal="center" vertical="center"/>
    </xf>
    <xf numFmtId="49" fontId="26" fillId="7" borderId="1" xfId="0" applyNumberFormat="1" applyFont="1" applyFill="1" applyBorder="1" applyAlignment="1">
      <alignment horizontal="center" vertical="center"/>
    </xf>
    <xf numFmtId="49" fontId="26" fillId="3" borderId="1" xfId="0" applyNumberFormat="1" applyFont="1" applyFill="1" applyBorder="1" applyAlignment="1">
      <alignment horizontal="center" vertical="center"/>
    </xf>
    <xf numFmtId="0" fontId="0" fillId="6" borderId="1" xfId="0" applyNumberForma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1" xfId="0" applyNumberFormat="1" applyFont="1" applyBorder="1" applyAlignment="1">
      <alignment vertical="center"/>
    </xf>
    <xf numFmtId="0" fontId="0" fillId="0" borderId="1" xfId="0" applyNumberFormat="1" applyFill="1" applyBorder="1" applyAlignment="1">
      <alignment horizontal="center" vertical="center"/>
    </xf>
    <xf numFmtId="0" fontId="26" fillId="0" borderId="1" xfId="0" applyNumberFormat="1" applyFont="1" applyFill="1" applyBorder="1" applyAlignment="1">
      <alignment horizontal="left" vertical="center" wrapText="1"/>
    </xf>
    <xf numFmtId="0" fontId="19" fillId="0" borderId="1" xfId="0" applyNumberFormat="1" applyFont="1" applyBorder="1" applyAlignment="1">
      <alignment horizontal="left" vertical="center"/>
    </xf>
    <xf numFmtId="0" fontId="19" fillId="0" borderId="1" xfId="0" applyNumberFormat="1" applyFont="1" applyBorder="1" applyAlignment="1">
      <alignment horizontal="center" vertical="center" wrapText="1"/>
    </xf>
    <xf numFmtId="49" fontId="19" fillId="0" borderId="1" xfId="0" applyNumberFormat="1" applyFont="1" applyFill="1" applyBorder="1" applyAlignment="1">
      <alignment horizontal="center" vertical="center" wrapText="1"/>
    </xf>
    <xf numFmtId="0" fontId="22" fillId="7" borderId="0" xfId="0" applyNumberFormat="1" applyFont="1" applyFill="1" applyAlignment="1">
      <alignment vertical="center"/>
    </xf>
    <xf numFmtId="0" fontId="30" fillId="7" borderId="0" xfId="0" applyNumberFormat="1" applyFont="1" applyFill="1" applyAlignment="1">
      <alignment vertical="center"/>
    </xf>
    <xf numFmtId="0" fontId="31" fillId="3" borderId="1" xfId="0" applyNumberFormat="1" applyFont="1" applyFill="1" applyBorder="1" applyAlignment="1">
      <alignment vertical="center" wrapText="1"/>
    </xf>
    <xf numFmtId="0" fontId="31" fillId="3" borderId="1" xfId="0" applyNumberFormat="1" applyFont="1" applyFill="1" applyBorder="1" applyAlignment="1">
      <alignment horizontal="center" vertical="center"/>
    </xf>
    <xf numFmtId="0" fontId="31" fillId="3" borderId="1" xfId="0" applyNumberFormat="1" applyFont="1" applyFill="1" applyBorder="1" applyAlignment="1">
      <alignment horizontal="left" vertical="center"/>
    </xf>
    <xf numFmtId="0" fontId="31" fillId="3" borderId="1" xfId="0" applyNumberFormat="1" applyFont="1" applyFill="1" applyBorder="1" applyAlignment="1">
      <alignment horizontal="center" vertical="center" wrapText="1"/>
    </xf>
    <xf numFmtId="0" fontId="31" fillId="3" borderId="0" xfId="0" applyNumberFormat="1" applyFont="1" applyFill="1" applyAlignment="1">
      <alignment vertical="center"/>
    </xf>
    <xf numFmtId="0" fontId="32" fillId="3" borderId="0" xfId="0" applyNumberFormat="1" applyFont="1" applyFill="1" applyAlignment="1">
      <alignment vertical="center"/>
    </xf>
    <xf numFmtId="0" fontId="18" fillId="3" borderId="1" xfId="0" applyNumberFormat="1" applyFont="1" applyFill="1" applyBorder="1" applyAlignment="1">
      <alignment vertical="center" wrapText="1"/>
    </xf>
    <xf numFmtId="0" fontId="18" fillId="3" borderId="1" xfId="0" applyNumberFormat="1" applyFont="1" applyFill="1" applyBorder="1" applyAlignment="1">
      <alignment horizontal="center" vertical="center"/>
    </xf>
    <xf numFmtId="0" fontId="18" fillId="3" borderId="1" xfId="0" applyNumberFormat="1" applyFont="1" applyFill="1" applyBorder="1" applyAlignment="1">
      <alignment horizontal="left" vertical="center" wrapText="1"/>
    </xf>
    <xf numFmtId="0" fontId="18" fillId="3" borderId="1" xfId="0" applyNumberFormat="1" applyFont="1" applyFill="1" applyBorder="1" applyAlignment="1">
      <alignment horizontal="center" vertical="center" wrapText="1"/>
    </xf>
    <xf numFmtId="0" fontId="18" fillId="3" borderId="0" xfId="0" applyNumberFormat="1" applyFont="1" applyFill="1" applyAlignment="1">
      <alignment vertical="center"/>
    </xf>
    <xf numFmtId="0" fontId="31" fillId="3" borderId="1" xfId="0" applyNumberFormat="1" applyFont="1" applyFill="1" applyBorder="1" applyAlignment="1">
      <alignment horizontal="left" vertical="center" wrapText="1"/>
    </xf>
    <xf numFmtId="0" fontId="18" fillId="0" borderId="1" xfId="0" applyNumberFormat="1" applyFont="1" applyBorder="1" applyAlignment="1">
      <alignment vertical="center" wrapText="1"/>
    </xf>
    <xf numFmtId="0" fontId="18" fillId="0" borderId="1" xfId="0" applyNumberFormat="1" applyFont="1" applyBorder="1" applyAlignment="1">
      <alignment horizontal="center" vertical="center"/>
    </xf>
    <xf numFmtId="0" fontId="18" fillId="0" borderId="1" xfId="0" applyNumberFormat="1" applyFont="1" applyBorder="1" applyAlignment="1">
      <alignment horizontal="left" vertical="center"/>
    </xf>
    <xf numFmtId="0" fontId="31" fillId="0" borderId="1" xfId="0" applyNumberFormat="1" applyFont="1" applyBorder="1" applyAlignment="1">
      <alignment horizontal="center" vertical="center" wrapText="1"/>
    </xf>
    <xf numFmtId="0" fontId="18" fillId="0" borderId="1" xfId="0" applyNumberFormat="1" applyFont="1" applyBorder="1" applyAlignment="1">
      <alignment horizontal="center" vertical="center" wrapText="1"/>
    </xf>
    <xf numFmtId="0" fontId="31" fillId="0" borderId="1" xfId="0" applyNumberFormat="1" applyFont="1" applyBorder="1" applyAlignment="1">
      <alignment horizontal="center" vertical="center"/>
    </xf>
    <xf numFmtId="0" fontId="31" fillId="7" borderId="0" xfId="0" applyNumberFormat="1" applyFont="1" applyFill="1" applyAlignment="1">
      <alignment vertical="center"/>
    </xf>
    <xf numFmtId="0" fontId="31" fillId="0" borderId="1" xfId="0" applyNumberFormat="1" applyFont="1" applyBorder="1" applyAlignment="1">
      <alignment vertical="center" wrapText="1"/>
    </xf>
    <xf numFmtId="0" fontId="31" fillId="0" borderId="1" xfId="0" applyNumberFormat="1" applyFont="1" applyBorder="1" applyAlignment="1">
      <alignment horizontal="left" vertical="center"/>
    </xf>
    <xf numFmtId="0" fontId="27" fillId="3" borderId="1" xfId="0" applyNumberFormat="1" applyFont="1" applyFill="1" applyBorder="1" applyAlignment="1">
      <alignment horizontal="center" vertical="center" wrapText="1"/>
    </xf>
    <xf numFmtId="0" fontId="31" fillId="0" borderId="1" xfId="0" applyNumberFormat="1" applyFont="1" applyBorder="1" applyAlignment="1">
      <alignment horizontal="left" vertical="center" wrapText="1"/>
    </xf>
    <xf numFmtId="0" fontId="33" fillId="4" borderId="1" xfId="0" applyNumberFormat="1" applyFont="1" applyFill="1" applyBorder="1" applyAlignment="1">
      <alignment vertical="center" wrapText="1"/>
    </xf>
    <xf numFmtId="0" fontId="34" fillId="4" borderId="1" xfId="0" applyNumberFormat="1" applyFont="1" applyFill="1" applyBorder="1" applyAlignment="1">
      <alignment horizontal="center" vertical="center"/>
    </xf>
    <xf numFmtId="0" fontId="34" fillId="4" borderId="1" xfId="0" applyNumberFormat="1" applyFont="1" applyFill="1" applyBorder="1" applyAlignment="1">
      <alignment horizontal="left" vertical="center" wrapText="1"/>
    </xf>
    <xf numFmtId="0" fontId="33" fillId="4" borderId="1" xfId="0" applyNumberFormat="1" applyFont="1" applyFill="1" applyBorder="1" applyAlignment="1">
      <alignment horizontal="center" vertical="center" wrapText="1"/>
    </xf>
    <xf numFmtId="0" fontId="34" fillId="4" borderId="1" xfId="0" applyNumberFormat="1" applyFont="1" applyFill="1" applyBorder="1" applyAlignment="1">
      <alignment horizontal="center" vertical="center" wrapText="1"/>
    </xf>
    <xf numFmtId="0" fontId="33" fillId="4" borderId="0" xfId="0" applyNumberFormat="1" applyFont="1" applyFill="1" applyAlignment="1">
      <alignment vertical="center"/>
    </xf>
    <xf numFmtId="0" fontId="34" fillId="4" borderId="0" xfId="0" applyNumberFormat="1" applyFont="1" applyFill="1" applyAlignment="1">
      <alignment vertical="center"/>
    </xf>
    <xf numFmtId="0" fontId="22" fillId="2" borderId="4" xfId="0" applyNumberFormat="1" applyFont="1" applyFill="1" applyBorder="1" applyAlignment="1">
      <alignment horizontal="center" vertical="center"/>
    </xf>
    <xf numFmtId="0" fontId="31" fillId="2" borderId="4" xfId="0" applyNumberFormat="1" applyFont="1" applyFill="1" applyBorder="1" applyAlignment="1">
      <alignment horizontal="center" vertical="center"/>
    </xf>
    <xf numFmtId="0" fontId="33" fillId="2" borderId="4" xfId="0" applyNumberFormat="1" applyFont="1" applyFill="1" applyBorder="1" applyAlignment="1">
      <alignment horizontal="center" vertical="center"/>
    </xf>
    <xf numFmtId="0" fontId="31" fillId="2" borderId="1" xfId="0" applyNumberFormat="1" applyFont="1" applyFill="1" applyBorder="1" applyAlignment="1">
      <alignment horizontal="center" vertical="center"/>
    </xf>
    <xf numFmtId="0" fontId="31" fillId="2" borderId="3" xfId="0" applyNumberFormat="1" applyFont="1" applyFill="1" applyBorder="1" applyAlignment="1">
      <alignment horizontal="center" vertical="center"/>
    </xf>
    <xf numFmtId="0" fontId="0" fillId="2" borderId="0" xfId="0" applyNumberFormat="1" applyFont="1" applyFill="1" applyAlignment="1">
      <alignment horizontal="left" vertical="center"/>
    </xf>
    <xf numFmtId="0" fontId="22" fillId="2" borderId="0" xfId="0" applyNumberFormat="1" applyFont="1" applyFill="1" applyBorder="1" applyAlignment="1">
      <alignment horizontal="center" vertical="center"/>
    </xf>
    <xf numFmtId="0" fontId="0" fillId="2" borderId="0" xfId="0" applyNumberFormat="1" applyFont="1" applyFill="1" applyAlignment="1">
      <alignment horizontal="center" vertical="center"/>
    </xf>
    <xf numFmtId="0" fontId="18" fillId="2" borderId="4" xfId="0" applyNumberFormat="1" applyFont="1" applyFill="1" applyBorder="1" applyAlignment="1">
      <alignment horizontal="center" vertical="center"/>
    </xf>
    <xf numFmtId="0" fontId="18" fillId="2" borderId="1" xfId="0" applyNumberFormat="1" applyFont="1" applyFill="1" applyBorder="1" applyAlignment="1">
      <alignment horizontal="center" vertical="center"/>
    </xf>
    <xf numFmtId="2" fontId="22" fillId="2" borderId="4" xfId="0" applyNumberFormat="1" applyFont="1" applyFill="1" applyBorder="1" applyAlignment="1">
      <alignment horizontal="center" vertical="center"/>
    </xf>
    <xf numFmtId="2" fontId="31" fillId="2" borderId="4" xfId="0" applyNumberFormat="1" applyFont="1" applyFill="1" applyBorder="1" applyAlignment="1">
      <alignment horizontal="center" vertical="center"/>
    </xf>
    <xf numFmtId="2" fontId="33" fillId="2" borderId="4" xfId="0" applyNumberFormat="1" applyFont="1" applyFill="1" applyBorder="1" applyAlignment="1">
      <alignment horizontal="center" vertical="center"/>
    </xf>
    <xf numFmtId="2" fontId="31" fillId="2" borderId="1" xfId="0" applyNumberFormat="1" applyFont="1" applyFill="1" applyBorder="1" applyAlignment="1">
      <alignment horizontal="center" vertical="center"/>
    </xf>
    <xf numFmtId="0" fontId="0" fillId="9" borderId="0" xfId="0" applyNumberFormat="1" applyFont="1" applyFill="1" applyAlignment="1">
      <alignment vertical="center"/>
    </xf>
    <xf numFmtId="0" fontId="2" fillId="9" borderId="0" xfId="0" applyNumberFormat="1" applyFont="1" applyFill="1"/>
    <xf numFmtId="0" fontId="2" fillId="2" borderId="0" xfId="0" applyNumberFormat="1" applyFont="1" applyFill="1"/>
    <xf numFmtId="2" fontId="2" fillId="2" borderId="1" xfId="0" applyNumberFormat="1" applyFont="1" applyFill="1" applyBorder="1" applyAlignment="1">
      <alignment horizontal="center" vertical="center"/>
    </xf>
    <xf numFmtId="0" fontId="5" fillId="9" borderId="0" xfId="0" applyNumberFormat="1" applyFont="1" applyFill="1" applyAlignment="1">
      <alignment vertical="center"/>
    </xf>
    <xf numFmtId="0" fontId="0" fillId="2" borderId="0" xfId="0" applyNumberFormat="1" applyFill="1" applyAlignment="1">
      <alignment vertical="center"/>
    </xf>
    <xf numFmtId="49" fontId="0" fillId="2" borderId="0" xfId="0" applyNumberFormat="1" applyFill="1" applyAlignment="1">
      <alignment horizontal="center" vertical="center"/>
    </xf>
    <xf numFmtId="0" fontId="0" fillId="2" borderId="0" xfId="0" applyNumberFormat="1" applyFill="1"/>
    <xf numFmtId="0" fontId="0" fillId="2" borderId="0" xfId="0" applyNumberFormat="1" applyFill="1" applyAlignment="1">
      <alignment horizontal="center"/>
    </xf>
    <xf numFmtId="0" fontId="0" fillId="9" borderId="0" xfId="0" applyNumberFormat="1" applyFill="1" applyAlignment="1">
      <alignment horizontal="center" vertical="center"/>
    </xf>
    <xf numFmtId="0" fontId="0" fillId="9" borderId="1" xfId="0" applyNumberFormat="1" applyFill="1" applyBorder="1" applyAlignment="1">
      <alignment horizontal="center" vertical="center"/>
    </xf>
    <xf numFmtId="0" fontId="19" fillId="9" borderId="1" xfId="0" applyNumberFormat="1" applyFont="1" applyFill="1" applyBorder="1" applyAlignment="1">
      <alignment horizontal="center" vertical="center"/>
    </xf>
    <xf numFmtId="0" fontId="19" fillId="9" borderId="0" xfId="0" applyNumberFormat="1" applyFont="1" applyFill="1" applyAlignment="1">
      <alignment horizontal="center" vertical="center"/>
    </xf>
    <xf numFmtId="0" fontId="19" fillId="2" borderId="0" xfId="0" applyNumberFormat="1" applyFont="1" applyFill="1" applyAlignment="1">
      <alignment horizontal="center" vertical="center"/>
    </xf>
    <xf numFmtId="49" fontId="19" fillId="2" borderId="0" xfId="0" applyNumberFormat="1" applyFont="1" applyFill="1" applyBorder="1" applyAlignment="1">
      <alignment horizontal="center" vertical="center" wrapText="1"/>
    </xf>
    <xf numFmtId="49" fontId="19" fillId="2" borderId="0" xfId="0" applyNumberFormat="1" applyFont="1" applyFill="1" applyAlignment="1">
      <alignment horizontal="center" vertical="center"/>
    </xf>
    <xf numFmtId="0" fontId="19" fillId="0" borderId="1" xfId="0" applyNumberFormat="1" applyFont="1" applyFill="1" applyBorder="1" applyAlignment="1">
      <alignment horizontal="center" vertical="center" wrapText="1"/>
    </xf>
    <xf numFmtId="0" fontId="0" fillId="9" borderId="0" xfId="0" applyNumberFormat="1" applyFill="1"/>
    <xf numFmtId="0" fontId="0" fillId="9" borderId="0" xfId="0" applyNumberFormat="1" applyFill="1" applyAlignment="1">
      <alignment horizontal="center"/>
    </xf>
    <xf numFmtId="0" fontId="0" fillId="2" borderId="0" xfId="0" applyNumberFormat="1" applyFill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165" fontId="0" fillId="9" borderId="1" xfId="0" applyNumberFormat="1" applyFont="1" applyFill="1" applyBorder="1" applyAlignment="1">
      <alignment horizontal="center" vertical="center"/>
    </xf>
    <xf numFmtId="165" fontId="30" fillId="2" borderId="1" xfId="0" applyNumberFormat="1" applyFont="1" applyFill="1" applyBorder="1" applyAlignment="1">
      <alignment horizontal="center" vertical="center"/>
    </xf>
    <xf numFmtId="165" fontId="30" fillId="9" borderId="1" xfId="0" applyNumberFormat="1" applyFont="1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166" fontId="22" fillId="2" borderId="4" xfId="0" applyNumberFormat="1" applyFont="1" applyFill="1" applyBorder="1" applyAlignment="1">
      <alignment horizontal="center" vertical="center"/>
    </xf>
    <xf numFmtId="166" fontId="23" fillId="9" borderId="1" xfId="0" applyNumberFormat="1" applyFon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65" fontId="2" fillId="2" borderId="0" xfId="0" applyNumberFormat="1" applyFon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0" fillId="3" borderId="0" xfId="0" applyNumberFormat="1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wrapText="1"/>
    </xf>
    <xf numFmtId="0" fontId="0" fillId="10" borderId="1" xfId="0" applyNumberFormat="1" applyFont="1" applyFill="1" applyBorder="1" applyAlignment="1">
      <alignment horizontal="center" vertical="center"/>
    </xf>
    <xf numFmtId="0" fontId="0" fillId="0" borderId="0" xfId="0" applyNumberFormat="1" applyBorder="1" applyAlignment="1">
      <alignment horizontal="left" vertical="center"/>
    </xf>
    <xf numFmtId="2" fontId="0" fillId="9" borderId="1" xfId="0" applyNumberFormat="1" applyFont="1" applyFill="1" applyBorder="1" applyAlignment="1">
      <alignment horizontal="center" vertical="center"/>
    </xf>
    <xf numFmtId="0" fontId="35" fillId="0" borderId="1" xfId="0" applyNumberFormat="1" applyFont="1" applyBorder="1" applyAlignment="1">
      <alignment horizontal="center" vertical="center"/>
    </xf>
    <xf numFmtId="0" fontId="35" fillId="0" borderId="1" xfId="0" applyNumberFormat="1" applyFont="1" applyBorder="1"/>
    <xf numFmtId="0" fontId="35" fillId="3" borderId="1" xfId="0" applyNumberFormat="1" applyFont="1" applyFill="1" applyBorder="1" applyAlignment="1">
      <alignment horizontal="center" vertical="center"/>
    </xf>
    <xf numFmtId="165" fontId="35" fillId="2" borderId="1" xfId="0" applyNumberFormat="1" applyFont="1" applyFill="1" applyBorder="1" applyAlignment="1">
      <alignment horizontal="center" vertical="center"/>
    </xf>
    <xf numFmtId="0" fontId="35" fillId="3" borderId="1" xfId="0" applyNumberFormat="1" applyFont="1" applyFill="1" applyBorder="1" applyAlignment="1">
      <alignment horizontal="center" vertical="center" wrapText="1"/>
    </xf>
    <xf numFmtId="165" fontId="35" fillId="9" borderId="1" xfId="0" applyNumberFormat="1" applyFont="1" applyFill="1" applyBorder="1" applyAlignment="1">
      <alignment horizontal="center" vertical="center"/>
    </xf>
    <xf numFmtId="0" fontId="35" fillId="0" borderId="0" xfId="0" applyNumberFormat="1" applyFont="1" applyAlignment="1">
      <alignment horizontal="center" vertical="center" wrapText="1"/>
    </xf>
    <xf numFmtId="0" fontId="35" fillId="0" borderId="1" xfId="0" applyNumberFormat="1" applyFont="1" applyBorder="1" applyAlignment="1">
      <alignment horizontal="center" vertical="center" wrapText="1"/>
    </xf>
    <xf numFmtId="0" fontId="35" fillId="0" borderId="1" xfId="0" applyNumberFormat="1" applyFont="1" applyBorder="1" applyAlignment="1">
      <alignment horizontal="left" vertical="center" wrapText="1"/>
    </xf>
    <xf numFmtId="0" fontId="35" fillId="0" borderId="0" xfId="0" applyNumberFormat="1" applyFont="1" applyAlignment="1">
      <alignment vertical="center"/>
    </xf>
    <xf numFmtId="0" fontId="35" fillId="0" borderId="1" xfId="0" applyNumberFormat="1" applyFont="1" applyBorder="1" applyAlignment="1">
      <alignment vertical="center"/>
    </xf>
    <xf numFmtId="0" fontId="36" fillId="3" borderId="1" xfId="0" applyNumberFormat="1" applyFont="1" applyFill="1" applyBorder="1" applyAlignment="1">
      <alignment horizontal="center" vertical="center" wrapText="1"/>
    </xf>
    <xf numFmtId="0" fontId="35" fillId="2" borderId="1" xfId="0" applyNumberFormat="1" applyFont="1" applyFill="1" applyBorder="1" applyAlignment="1">
      <alignment horizontal="center" vertical="center"/>
    </xf>
    <xf numFmtId="0" fontId="35" fillId="0" borderId="0" xfId="0" applyNumberFormat="1" applyFont="1"/>
    <xf numFmtId="0" fontId="35" fillId="0" borderId="1" xfId="0" applyNumberFormat="1" applyFont="1" applyFill="1" applyBorder="1" applyAlignment="1">
      <alignment vertical="center"/>
    </xf>
    <xf numFmtId="0" fontId="5" fillId="4" borderId="9" xfId="0" applyNumberFormat="1" applyFont="1" applyFill="1" applyBorder="1" applyAlignment="1">
      <alignment vertical="center" wrapText="1"/>
    </xf>
    <xf numFmtId="0" fontId="5" fillId="4" borderId="10" xfId="0" applyNumberFormat="1" applyFont="1" applyFill="1" applyBorder="1" applyAlignment="1">
      <alignment vertical="center" wrapText="1"/>
    </xf>
    <xf numFmtId="0" fontId="6" fillId="0" borderId="2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28" fillId="5" borderId="1" xfId="0" applyNumberFormat="1" applyFont="1" applyFill="1" applyBorder="1" applyAlignment="1">
      <alignment horizontal="center" vertical="center" wrapText="1"/>
    </xf>
    <xf numFmtId="0" fontId="12" fillId="0" borderId="8" xfId="0" applyNumberFormat="1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/>
    </xf>
    <xf numFmtId="0" fontId="12" fillId="0" borderId="3" xfId="0" applyNumberFormat="1" applyFont="1" applyBorder="1" applyAlignment="1">
      <alignment horizontal="left" vertical="center"/>
    </xf>
    <xf numFmtId="0" fontId="12" fillId="0" borderId="4" xfId="0" applyNumberFormat="1" applyFont="1" applyBorder="1" applyAlignment="1">
      <alignment horizontal="left" vertical="center"/>
    </xf>
    <xf numFmtId="0" fontId="12" fillId="0" borderId="6" xfId="0" applyNumberFormat="1" applyFont="1" applyBorder="1" applyAlignment="1">
      <alignment horizontal="center" vertical="center"/>
    </xf>
    <xf numFmtId="0" fontId="12" fillId="0" borderId="7" xfId="0" applyNumberFormat="1" applyFont="1" applyBorder="1" applyAlignment="1">
      <alignment horizontal="center" vertical="center"/>
    </xf>
    <xf numFmtId="0" fontId="12" fillId="0" borderId="8" xfId="0" applyNumberFormat="1" applyFont="1" applyBorder="1" applyAlignment="1">
      <alignment vertical="center" wrapText="1"/>
    </xf>
    <xf numFmtId="0" fontId="12" fillId="0" borderId="2" xfId="0" applyNumberFormat="1" applyFont="1" applyBorder="1" applyAlignment="1">
      <alignment vertical="center" wrapText="1"/>
    </xf>
    <xf numFmtId="0" fontId="28" fillId="8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vertical="center"/>
    </xf>
    <xf numFmtId="0" fontId="6" fillId="5" borderId="1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vertical="center" wrapText="1"/>
    </xf>
    <xf numFmtId="0" fontId="6" fillId="8" borderId="1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vertical="center" wrapText="1"/>
    </xf>
    <xf numFmtId="0" fontId="7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29" fillId="5" borderId="5" xfId="0" applyNumberFormat="1" applyFont="1" applyFill="1" applyBorder="1" applyAlignment="1">
      <alignment horizontal="center" vertical="center" wrapText="1"/>
    </xf>
    <xf numFmtId="0" fontId="29" fillId="5" borderId="11" xfId="0" applyNumberFormat="1" applyFont="1" applyFill="1" applyBorder="1" applyAlignment="1">
      <alignment horizontal="center" vertical="center" wrapText="1"/>
    </xf>
    <xf numFmtId="0" fontId="29" fillId="5" borderId="1" xfId="0" applyNumberFormat="1" applyFont="1" applyFill="1" applyBorder="1" applyAlignment="1">
      <alignment horizontal="center" vertical="center" wrapText="1"/>
    </xf>
    <xf numFmtId="0" fontId="29" fillId="8" borderId="1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/>
    </xf>
    <xf numFmtId="0" fontId="7" fillId="5" borderId="1" xfId="0" applyNumberFormat="1" applyFont="1" applyFill="1" applyBorder="1" applyAlignment="1">
      <alignment horizontal="center" vertical="center" wrapText="1"/>
    </xf>
    <xf numFmtId="0" fontId="7" fillId="8" borderId="1" xfId="0" applyNumberFormat="1" applyFont="1" applyFill="1" applyBorder="1" applyAlignment="1">
      <alignment horizontal="center" vertical="center" wrapText="1"/>
    </xf>
    <xf numFmtId="0" fontId="1" fillId="4" borderId="9" xfId="0" applyNumberFormat="1" applyFont="1" applyFill="1" applyBorder="1" applyAlignment="1">
      <alignment horizontal="center" vertical="center" wrapText="1"/>
    </xf>
    <xf numFmtId="0" fontId="1" fillId="4" borderId="10" xfId="0" applyNumberFormat="1" applyFont="1" applyFill="1" applyBorder="1" applyAlignment="1">
      <alignment horizontal="center" vertical="center" wrapText="1"/>
    </xf>
    <xf numFmtId="0" fontId="3" fillId="4" borderId="3" xfId="0" applyNumberFormat="1" applyFont="1" applyFill="1" applyBorder="1" applyAlignment="1">
      <alignment horizontal="center" vertical="center" wrapText="1"/>
    </xf>
    <xf numFmtId="0" fontId="3" fillId="4" borderId="4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/>
    </xf>
    <xf numFmtId="0" fontId="13" fillId="0" borderId="3" xfId="0" applyNumberFormat="1" applyFont="1" applyBorder="1" applyAlignment="1">
      <alignment horizontal="center" vertical="center"/>
    </xf>
    <xf numFmtId="0" fontId="13" fillId="0" borderId="4" xfId="0" applyNumberFormat="1" applyFont="1" applyBorder="1" applyAlignment="1">
      <alignment horizontal="center" vertical="center"/>
    </xf>
    <xf numFmtId="0" fontId="13" fillId="0" borderId="12" xfId="0" applyNumberFormat="1" applyFont="1" applyBorder="1" applyAlignment="1">
      <alignment horizontal="center" vertical="center"/>
    </xf>
    <xf numFmtId="0" fontId="13" fillId="0" borderId="6" xfId="0" applyNumberFormat="1" applyFont="1" applyBorder="1" applyAlignment="1">
      <alignment horizontal="center" vertical="center"/>
    </xf>
    <xf numFmtId="0" fontId="13" fillId="0" borderId="10" xfId="0" applyNumberFormat="1" applyFont="1" applyBorder="1" applyAlignment="1">
      <alignment horizontal="center" vertical="center"/>
    </xf>
    <xf numFmtId="0" fontId="13" fillId="0" borderId="7" xfId="0" applyNumberFormat="1" applyFont="1" applyBorder="1" applyAlignment="1">
      <alignment horizontal="center" vertical="center"/>
    </xf>
    <xf numFmtId="0" fontId="9" fillId="5" borderId="5" xfId="0" applyNumberFormat="1" applyFont="1" applyFill="1" applyBorder="1" applyAlignment="1">
      <alignment horizontal="center" vertical="center" wrapText="1"/>
    </xf>
    <xf numFmtId="0" fontId="9" fillId="5" borderId="1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6" fillId="0" borderId="9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7" fillId="4" borderId="9" xfId="0" applyNumberFormat="1" applyFont="1" applyFill="1" applyBorder="1" applyAlignment="1">
      <alignment horizontal="center" vertical="center"/>
    </xf>
    <xf numFmtId="0" fontId="7" fillId="4" borderId="10" xfId="0" applyNumberFormat="1" applyFont="1" applyFill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 wrapText="1"/>
    </xf>
    <xf numFmtId="0" fontId="6" fillId="0" borderId="9" xfId="0" applyNumberFormat="1" applyFont="1" applyBorder="1" applyAlignment="1">
      <alignment horizontal="center"/>
    </xf>
    <xf numFmtId="0" fontId="6" fillId="0" borderId="0" xfId="0" applyNumberFormat="1" applyFont="1" applyBorder="1" applyAlignment="1">
      <alignment horizontal="center"/>
    </xf>
    <xf numFmtId="0" fontId="17" fillId="5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vertical="center"/>
    </xf>
    <xf numFmtId="0" fontId="3" fillId="4" borderId="0" xfId="0" applyNumberFormat="1" applyFont="1" applyFill="1" applyBorder="1" applyAlignment="1">
      <alignment horizontal="center" vertical="center" wrapText="1"/>
    </xf>
    <xf numFmtId="0" fontId="3" fillId="4" borderId="2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4" borderId="0" xfId="0" applyNumberFormat="1" applyFont="1" applyFill="1" applyBorder="1" applyAlignment="1">
      <alignment vertical="center" wrapText="1"/>
    </xf>
    <xf numFmtId="0" fontId="3" fillId="4" borderId="2" xfId="0" applyNumberFormat="1" applyFont="1" applyFill="1" applyBorder="1" applyAlignment="1">
      <alignment vertical="center" wrapText="1"/>
    </xf>
    <xf numFmtId="0" fontId="6" fillId="0" borderId="1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vertical="center"/>
    </xf>
    <xf numFmtId="0" fontId="3" fillId="0" borderId="7" xfId="0" applyNumberFormat="1" applyFont="1" applyBorder="1" applyAlignment="1">
      <alignment vertical="center"/>
    </xf>
    <xf numFmtId="0" fontId="3" fillId="0" borderId="8" xfId="0" applyNumberFormat="1" applyFont="1" applyBorder="1" applyAlignment="1">
      <alignment vertical="center"/>
    </xf>
    <xf numFmtId="0" fontId="3" fillId="0" borderId="2" xfId="0" applyNumberFormat="1" applyFont="1" applyBorder="1" applyAlignment="1">
      <alignment vertical="center"/>
    </xf>
    <xf numFmtId="0" fontId="3" fillId="0" borderId="8" xfId="0" applyNumberFormat="1" applyFont="1" applyBorder="1" applyAlignment="1">
      <alignment horizontal="left" vertical="center"/>
    </xf>
    <xf numFmtId="0" fontId="3" fillId="0" borderId="2" xfId="0" applyNumberFormat="1" applyFont="1" applyBorder="1" applyAlignment="1">
      <alignment horizontal="left" vertical="center"/>
    </xf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28"/>
  <sheetViews>
    <sheetView view="pageBreakPreview" zoomScale="85" zoomScaleNormal="70" zoomScaleSheetLayoutView="85" zoomScalePageLayoutView="70" workbookViewId="0">
      <selection activeCell="Q2" sqref="Q2:T2"/>
    </sheetView>
  </sheetViews>
  <sheetFormatPr defaultRowHeight="15"/>
  <cols>
    <col min="1" max="1" width="5.85546875" style="21" customWidth="1"/>
    <col min="2" max="2" width="29" style="22" customWidth="1"/>
    <col min="3" max="3" width="25.7109375" style="21" customWidth="1"/>
    <col min="4" max="7" width="13.42578125" style="24" customWidth="1"/>
    <col min="8" max="8" width="13.42578125" style="155" customWidth="1"/>
    <col min="9" max="9" width="8.7109375" style="24" customWidth="1"/>
    <col min="10" max="10" width="10.85546875" style="24" customWidth="1"/>
    <col min="11" max="11" width="10.140625" style="24" customWidth="1"/>
    <col min="12" max="12" width="10" style="155" customWidth="1"/>
    <col min="13" max="13" width="7.42578125" style="21" customWidth="1"/>
    <col min="14" max="14" width="8.85546875" style="21" customWidth="1"/>
    <col min="15" max="15" width="8.28515625" style="21" customWidth="1"/>
    <col min="16" max="16" width="10.5703125" style="157" customWidth="1"/>
    <col min="17" max="17" width="10.28515625" style="30" customWidth="1"/>
    <col min="18" max="18" width="7.7109375" style="30" customWidth="1"/>
    <col min="19" max="19" width="9" style="21" customWidth="1"/>
    <col min="20" max="20" width="11.140625" style="157" customWidth="1"/>
    <col min="21" max="21" width="11.5703125" style="164" bestFit="1" customWidth="1"/>
    <col min="22" max="22" width="9.140625" style="20"/>
    <col min="23" max="23" width="11.5703125" style="20" customWidth="1"/>
    <col min="24" max="16384" width="9.140625" style="20"/>
  </cols>
  <sheetData>
    <row r="1" spans="1:23" ht="57" customHeight="1">
      <c r="A1" s="218" t="s">
        <v>66</v>
      </c>
      <c r="B1" s="218"/>
      <c r="C1" s="218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19"/>
      <c r="T1" s="219"/>
    </row>
    <row r="2" spans="1:23" ht="129.75" customHeight="1">
      <c r="A2" s="221" t="s">
        <v>0</v>
      </c>
      <c r="B2" s="227" t="s">
        <v>1</v>
      </c>
      <c r="C2" s="225" t="s">
        <v>5</v>
      </c>
      <c r="D2" s="223" t="s">
        <v>52</v>
      </c>
      <c r="E2" s="229" t="s">
        <v>360</v>
      </c>
      <c r="F2" s="229"/>
      <c r="G2" s="229"/>
      <c r="H2" s="229"/>
      <c r="I2" s="220" t="s">
        <v>237</v>
      </c>
      <c r="J2" s="220"/>
      <c r="K2" s="220"/>
      <c r="L2" s="220"/>
      <c r="M2" s="220" t="s">
        <v>227</v>
      </c>
      <c r="N2" s="220"/>
      <c r="O2" s="220"/>
      <c r="P2" s="220"/>
      <c r="Q2" s="220" t="s">
        <v>229</v>
      </c>
      <c r="R2" s="220"/>
      <c r="S2" s="220"/>
      <c r="T2" s="220"/>
      <c r="U2" s="216" t="s">
        <v>187</v>
      </c>
    </row>
    <row r="3" spans="1:23" s="23" customFormat="1" ht="105" customHeight="1">
      <c r="A3" s="222"/>
      <c r="B3" s="228"/>
      <c r="C3" s="226"/>
      <c r="D3" s="224"/>
      <c r="E3" s="13" t="s">
        <v>92</v>
      </c>
      <c r="F3" s="13" t="s">
        <v>93</v>
      </c>
      <c r="G3" s="13" t="s">
        <v>94</v>
      </c>
      <c r="H3" s="184" t="s">
        <v>79</v>
      </c>
      <c r="I3" s="13" t="s">
        <v>92</v>
      </c>
      <c r="J3" s="13" t="s">
        <v>93</v>
      </c>
      <c r="K3" s="13" t="s">
        <v>94</v>
      </c>
      <c r="L3" s="184" t="s">
        <v>79</v>
      </c>
      <c r="M3" s="13" t="s">
        <v>92</v>
      </c>
      <c r="N3" s="13" t="s">
        <v>93</v>
      </c>
      <c r="O3" s="13" t="s">
        <v>94</v>
      </c>
      <c r="P3" s="184" t="s">
        <v>79</v>
      </c>
      <c r="Q3" s="13" t="s">
        <v>92</v>
      </c>
      <c r="R3" s="13" t="s">
        <v>93</v>
      </c>
      <c r="S3" s="13" t="s">
        <v>94</v>
      </c>
      <c r="T3" s="184" t="s">
        <v>79</v>
      </c>
      <c r="U3" s="217"/>
      <c r="V3" s="37"/>
      <c r="W3" s="37"/>
    </row>
    <row r="4" spans="1:23" s="64" customFormat="1" ht="42.75" customHeight="1">
      <c r="A4" s="55">
        <v>1</v>
      </c>
      <c r="B4" s="59" t="s">
        <v>67</v>
      </c>
      <c r="C4" s="60" t="s">
        <v>68</v>
      </c>
      <c r="D4" s="93" t="s">
        <v>54</v>
      </c>
      <c r="E4" s="57">
        <v>8</v>
      </c>
      <c r="F4" s="87">
        <v>2</v>
      </c>
      <c r="G4" s="57">
        <v>1</v>
      </c>
      <c r="H4" s="191">
        <f t="shared" ref="H4:H10" si="0">101-F4</f>
        <v>99</v>
      </c>
      <c r="I4" s="57">
        <v>7</v>
      </c>
      <c r="J4" s="87">
        <v>2</v>
      </c>
      <c r="K4" s="57">
        <v>0.25</v>
      </c>
      <c r="L4" s="191">
        <f t="shared" ref="L4:L9" si="1">(101-J4)*K4</f>
        <v>24.75</v>
      </c>
      <c r="M4" s="58">
        <v>8</v>
      </c>
      <c r="N4" s="58">
        <v>3</v>
      </c>
      <c r="O4" s="57">
        <v>0.25</v>
      </c>
      <c r="P4" s="191">
        <f t="shared" ref="P4:P9" si="2">(101-N4)*O4</f>
        <v>24.5</v>
      </c>
      <c r="Q4" s="58">
        <v>7</v>
      </c>
      <c r="R4" s="58">
        <v>4</v>
      </c>
      <c r="S4" s="57">
        <v>0.25</v>
      </c>
      <c r="T4" s="191">
        <f t="shared" ref="T4:T9" si="3">(101-R4)*S4</f>
        <v>24.25</v>
      </c>
      <c r="U4" s="192">
        <f>LARGE(CHOOSE({1,2,3}, L4,P4, T4),1)+LARGE(CHOOSE({1,2,3}, L4,P4, T4,),2)+H4</f>
        <v>148.25</v>
      </c>
      <c r="V4" s="63"/>
      <c r="W4" s="63"/>
    </row>
    <row r="5" spans="1:23" s="64" customFormat="1" ht="42.75" customHeight="1">
      <c r="A5" s="55">
        <v>2</v>
      </c>
      <c r="B5" s="59" t="s">
        <v>103</v>
      </c>
      <c r="C5" s="70" t="s">
        <v>361</v>
      </c>
      <c r="D5" s="94" t="s">
        <v>53</v>
      </c>
      <c r="E5" s="57">
        <v>8</v>
      </c>
      <c r="F5" s="86">
        <v>1</v>
      </c>
      <c r="G5" s="57">
        <v>1</v>
      </c>
      <c r="H5" s="191">
        <f t="shared" si="0"/>
        <v>100</v>
      </c>
      <c r="I5" s="57">
        <v>7</v>
      </c>
      <c r="J5" s="86">
        <v>6</v>
      </c>
      <c r="K5" s="57">
        <v>0.25</v>
      </c>
      <c r="L5" s="191">
        <f t="shared" si="1"/>
        <v>23.75</v>
      </c>
      <c r="M5" s="58">
        <v>8</v>
      </c>
      <c r="N5" s="141">
        <v>4</v>
      </c>
      <c r="O5" s="57">
        <v>0.25</v>
      </c>
      <c r="P5" s="191">
        <f t="shared" si="2"/>
        <v>24.25</v>
      </c>
      <c r="Q5" s="58">
        <v>7</v>
      </c>
      <c r="R5" s="141">
        <v>3</v>
      </c>
      <c r="S5" s="57">
        <v>0.25</v>
      </c>
      <c r="T5" s="191">
        <f t="shared" si="3"/>
        <v>24.5</v>
      </c>
      <c r="U5" s="192">
        <f>LARGE(CHOOSE({1,2,3}, L5,P5, T5),1)+LARGE(CHOOSE({1,2,3}, L5,P5, T5,),2)+H5</f>
        <v>148.75</v>
      </c>
      <c r="V5" s="63"/>
      <c r="W5" s="63"/>
    </row>
    <row r="6" spans="1:23" s="64" customFormat="1" ht="34.5" customHeight="1">
      <c r="A6" s="55">
        <v>3</v>
      </c>
      <c r="B6" s="56" t="s">
        <v>78</v>
      </c>
      <c r="C6" s="57" t="s">
        <v>28</v>
      </c>
      <c r="D6" s="56" t="s">
        <v>54</v>
      </c>
      <c r="E6" s="57">
        <v>8</v>
      </c>
      <c r="F6" s="57">
        <v>3</v>
      </c>
      <c r="G6" s="57">
        <v>1</v>
      </c>
      <c r="H6" s="191">
        <f t="shared" si="0"/>
        <v>98</v>
      </c>
      <c r="I6" s="57">
        <v>7</v>
      </c>
      <c r="J6" s="57">
        <v>3</v>
      </c>
      <c r="K6" s="57">
        <v>0.25</v>
      </c>
      <c r="L6" s="191">
        <f t="shared" si="1"/>
        <v>24.5</v>
      </c>
      <c r="M6" s="58">
        <v>8</v>
      </c>
      <c r="N6" s="58">
        <v>2</v>
      </c>
      <c r="O6" s="57">
        <v>0.25</v>
      </c>
      <c r="P6" s="191">
        <f t="shared" si="2"/>
        <v>24.75</v>
      </c>
      <c r="Q6" s="58">
        <v>7</v>
      </c>
      <c r="R6" s="58">
        <v>1</v>
      </c>
      <c r="S6" s="57">
        <v>0.25</v>
      </c>
      <c r="T6" s="191">
        <f t="shared" si="3"/>
        <v>25</v>
      </c>
      <c r="U6" s="192">
        <f>LARGE(CHOOSE({1,2,3}, L6,P6, T6),1)+LARGE(CHOOSE({1,2,3}, L6,P6, T6,),2)+H6</f>
        <v>147.75</v>
      </c>
      <c r="V6" s="63"/>
      <c r="W6" s="63"/>
    </row>
    <row r="7" spans="1:23" s="64" customFormat="1" ht="33" customHeight="1">
      <c r="A7" s="55">
        <v>4</v>
      </c>
      <c r="B7" s="59" t="s">
        <v>362</v>
      </c>
      <c r="C7" s="70" t="s">
        <v>363</v>
      </c>
      <c r="D7" s="94" t="s">
        <v>53</v>
      </c>
      <c r="E7" s="57">
        <v>8</v>
      </c>
      <c r="F7" s="86">
        <v>4</v>
      </c>
      <c r="G7" s="57">
        <v>1</v>
      </c>
      <c r="H7" s="191">
        <f t="shared" si="0"/>
        <v>97</v>
      </c>
      <c r="I7" s="57">
        <v>7</v>
      </c>
      <c r="J7" s="86">
        <v>4</v>
      </c>
      <c r="K7" s="57">
        <v>0.25</v>
      </c>
      <c r="L7" s="191">
        <f t="shared" si="1"/>
        <v>24.25</v>
      </c>
      <c r="M7" s="58">
        <v>8</v>
      </c>
      <c r="N7" s="141">
        <v>6</v>
      </c>
      <c r="O7" s="57">
        <v>0.25</v>
      </c>
      <c r="P7" s="191">
        <f t="shared" si="2"/>
        <v>23.75</v>
      </c>
      <c r="Q7" s="58">
        <v>7</v>
      </c>
      <c r="R7" s="141">
        <v>6</v>
      </c>
      <c r="S7" s="57">
        <v>0.25</v>
      </c>
      <c r="T7" s="191">
        <f t="shared" si="3"/>
        <v>23.75</v>
      </c>
      <c r="U7" s="192">
        <f>LARGE(CHOOSE({1,2,3}, L7,P7, T7),1)+LARGE(CHOOSE({1,2,3}, L7,P7, T7,),2)+H7</f>
        <v>145</v>
      </c>
      <c r="V7" s="63"/>
      <c r="W7" s="63"/>
    </row>
    <row r="8" spans="1:23" s="119" customFormat="1" ht="30">
      <c r="A8" s="55">
        <v>5</v>
      </c>
      <c r="B8" s="61" t="s">
        <v>180</v>
      </c>
      <c r="C8" s="62" t="s">
        <v>181</v>
      </c>
      <c r="D8" s="95" t="s">
        <v>54</v>
      </c>
      <c r="E8" s="57">
        <v>8</v>
      </c>
      <c r="F8" s="88">
        <v>5</v>
      </c>
      <c r="G8" s="57">
        <v>1</v>
      </c>
      <c r="H8" s="191">
        <f t="shared" si="0"/>
        <v>96</v>
      </c>
      <c r="I8" s="57">
        <v>7</v>
      </c>
      <c r="J8" s="88">
        <v>5</v>
      </c>
      <c r="K8" s="57">
        <v>0.25</v>
      </c>
      <c r="L8" s="191">
        <f t="shared" si="1"/>
        <v>24</v>
      </c>
      <c r="M8" s="58">
        <v>8</v>
      </c>
      <c r="N8" s="71">
        <v>7</v>
      </c>
      <c r="O8" s="57">
        <v>0.25</v>
      </c>
      <c r="P8" s="191">
        <f t="shared" si="2"/>
        <v>23.5</v>
      </c>
      <c r="Q8" s="58">
        <v>7</v>
      </c>
      <c r="R8" s="71">
        <v>5</v>
      </c>
      <c r="S8" s="57">
        <v>0.25</v>
      </c>
      <c r="T8" s="191">
        <f t="shared" si="3"/>
        <v>24</v>
      </c>
      <c r="U8" s="192">
        <f>LARGE(CHOOSE({1,2,3}, L8,P8, T8),1)+LARGE(CHOOSE({1,2,3}, L8,P8, T8,),2)+H8</f>
        <v>144</v>
      </c>
      <c r="V8" s="118"/>
    </row>
    <row r="9" spans="1:23" s="119" customFormat="1" ht="36" customHeight="1">
      <c r="A9" s="55">
        <v>6</v>
      </c>
      <c r="B9" s="59" t="s">
        <v>364</v>
      </c>
      <c r="C9" s="70" t="s">
        <v>365</v>
      </c>
      <c r="D9" s="94" t="s">
        <v>53</v>
      </c>
      <c r="E9" s="57">
        <v>8</v>
      </c>
      <c r="F9" s="86">
        <v>6</v>
      </c>
      <c r="G9" s="57">
        <v>1</v>
      </c>
      <c r="H9" s="191">
        <f t="shared" si="0"/>
        <v>95</v>
      </c>
      <c r="I9" s="57">
        <v>7</v>
      </c>
      <c r="J9" s="86">
        <v>7</v>
      </c>
      <c r="K9" s="57">
        <v>0.25</v>
      </c>
      <c r="L9" s="191">
        <f t="shared" si="1"/>
        <v>23.5</v>
      </c>
      <c r="M9" s="58">
        <v>8</v>
      </c>
      <c r="N9" s="141">
        <v>7</v>
      </c>
      <c r="O9" s="57">
        <v>0.25</v>
      </c>
      <c r="P9" s="191">
        <f t="shared" si="2"/>
        <v>23.5</v>
      </c>
      <c r="Q9" s="58">
        <v>7</v>
      </c>
      <c r="R9" s="141">
        <v>7</v>
      </c>
      <c r="S9" s="57">
        <v>0.25</v>
      </c>
      <c r="T9" s="191">
        <f t="shared" si="3"/>
        <v>23.5</v>
      </c>
      <c r="U9" s="192">
        <f>LARGE(CHOOSE({1,2,3}, L9,P9, T9),1)+LARGE(CHOOSE({1,2,3}, L9,P9, T9,),2)+H9</f>
        <v>142</v>
      </c>
      <c r="V9" s="118"/>
    </row>
    <row r="10" spans="1:23" s="119" customFormat="1" ht="36" customHeight="1">
      <c r="A10" s="55">
        <v>7</v>
      </c>
      <c r="B10" s="59" t="s">
        <v>366</v>
      </c>
      <c r="C10" s="70" t="s">
        <v>367</v>
      </c>
      <c r="D10" s="94" t="s">
        <v>53</v>
      </c>
      <c r="E10" s="57">
        <v>8</v>
      </c>
      <c r="F10" s="86">
        <v>7</v>
      </c>
      <c r="G10" s="57">
        <v>1</v>
      </c>
      <c r="H10" s="191">
        <f t="shared" si="0"/>
        <v>94</v>
      </c>
      <c r="I10" s="57">
        <v>7</v>
      </c>
      <c r="J10" s="86" t="s">
        <v>27</v>
      </c>
      <c r="K10" s="57">
        <v>0.25</v>
      </c>
      <c r="L10" s="191">
        <v>0</v>
      </c>
      <c r="M10" s="58">
        <v>8</v>
      </c>
      <c r="N10" s="71" t="s">
        <v>27</v>
      </c>
      <c r="O10" s="57">
        <v>0.25</v>
      </c>
      <c r="P10" s="191">
        <v>0</v>
      </c>
      <c r="Q10" s="58">
        <v>7</v>
      </c>
      <c r="R10" s="71" t="s">
        <v>27</v>
      </c>
      <c r="S10" s="57">
        <v>0.25</v>
      </c>
      <c r="T10" s="191">
        <v>0</v>
      </c>
      <c r="U10" s="192">
        <f>LARGE(CHOOSE({1,2,3}, L10,P10, T10),1)+LARGE(CHOOSE({1,2,3}, L10,P10, T10,),2)+H10</f>
        <v>94</v>
      </c>
      <c r="V10" s="118"/>
    </row>
    <row r="11" spans="1:23" s="119" customFormat="1" ht="36" customHeight="1">
      <c r="A11" s="55">
        <v>8</v>
      </c>
      <c r="B11" s="56" t="s">
        <v>76</v>
      </c>
      <c r="C11" s="57" t="s">
        <v>9</v>
      </c>
      <c r="D11" s="56" t="s">
        <v>53</v>
      </c>
      <c r="E11" s="57">
        <v>8</v>
      </c>
      <c r="F11" s="57" t="s">
        <v>27</v>
      </c>
      <c r="G11" s="57">
        <v>1</v>
      </c>
      <c r="H11" s="191">
        <v>0</v>
      </c>
      <c r="I11" s="57">
        <v>7</v>
      </c>
      <c r="J11" s="57">
        <v>1</v>
      </c>
      <c r="K11" s="57">
        <v>0.25</v>
      </c>
      <c r="L11" s="191">
        <f>(101-J11)*K11</f>
        <v>25</v>
      </c>
      <c r="M11" s="58">
        <v>8</v>
      </c>
      <c r="N11" s="58">
        <v>1</v>
      </c>
      <c r="O11" s="57">
        <v>0.25</v>
      </c>
      <c r="P11" s="191">
        <f>(101-N11)*O11</f>
        <v>25</v>
      </c>
      <c r="Q11" s="58">
        <v>7</v>
      </c>
      <c r="R11" s="58">
        <v>2</v>
      </c>
      <c r="S11" s="57">
        <v>0.25</v>
      </c>
      <c r="T11" s="191">
        <f>(101-R11)*S11</f>
        <v>24.75</v>
      </c>
      <c r="U11" s="192">
        <f>LARGE(CHOOSE({1,2,3}, L11,P11, T11),1)+LARGE(CHOOSE({1,2,3}, L11,P11, T11,),2)+H11</f>
        <v>50</v>
      </c>
      <c r="V11" s="118"/>
    </row>
    <row r="12" spans="1:23" s="119" customFormat="1" ht="58.5" customHeight="1">
      <c r="A12" s="55">
        <v>9</v>
      </c>
      <c r="B12" s="59" t="s">
        <v>183</v>
      </c>
      <c r="C12" s="70" t="s">
        <v>182</v>
      </c>
      <c r="D12" s="94" t="s">
        <v>54</v>
      </c>
      <c r="E12" s="57">
        <v>8</v>
      </c>
      <c r="F12" s="86" t="s">
        <v>27</v>
      </c>
      <c r="G12" s="57">
        <v>1</v>
      </c>
      <c r="H12" s="191">
        <v>0</v>
      </c>
      <c r="I12" s="57">
        <v>7</v>
      </c>
      <c r="J12" s="86" t="s">
        <v>27</v>
      </c>
      <c r="K12" s="57">
        <v>0.25</v>
      </c>
      <c r="L12" s="191">
        <v>0</v>
      </c>
      <c r="M12" s="58">
        <v>8</v>
      </c>
      <c r="N12" s="71">
        <v>5</v>
      </c>
      <c r="O12" s="57">
        <v>0.25</v>
      </c>
      <c r="P12" s="191">
        <f>(101-N12)*O12</f>
        <v>24</v>
      </c>
      <c r="Q12" s="58">
        <v>7</v>
      </c>
      <c r="R12" s="71" t="s">
        <v>27</v>
      </c>
      <c r="S12" s="57">
        <v>0.25</v>
      </c>
      <c r="T12" s="191">
        <v>0</v>
      </c>
      <c r="U12" s="192">
        <f>LARGE(CHOOSE({1,2,3}, L12,P12, T12),1)+LARGE(CHOOSE({1,2,3}, L12,P12, T12,),2)+H12</f>
        <v>24</v>
      </c>
      <c r="V12" s="118"/>
    </row>
    <row r="13" spans="1:23" s="119" customFormat="1" ht="47.25">
      <c r="A13" s="55">
        <v>10</v>
      </c>
      <c r="B13" s="59" t="s">
        <v>368</v>
      </c>
      <c r="C13" s="70" t="s">
        <v>369</v>
      </c>
      <c r="D13" s="94" t="s">
        <v>54</v>
      </c>
      <c r="E13" s="57">
        <v>8</v>
      </c>
      <c r="F13" s="86" t="s">
        <v>371</v>
      </c>
      <c r="G13" s="57">
        <v>1</v>
      </c>
      <c r="H13" s="191">
        <v>0</v>
      </c>
      <c r="I13" s="57">
        <v>7</v>
      </c>
      <c r="J13" s="86" t="s">
        <v>27</v>
      </c>
      <c r="K13" s="57">
        <v>0.25</v>
      </c>
      <c r="L13" s="191">
        <v>0</v>
      </c>
      <c r="M13" s="58">
        <v>8</v>
      </c>
      <c r="N13" s="71" t="s">
        <v>27</v>
      </c>
      <c r="O13" s="57">
        <v>0.25</v>
      </c>
      <c r="P13" s="191">
        <v>0</v>
      </c>
      <c r="Q13" s="58">
        <v>7</v>
      </c>
      <c r="R13" s="71" t="s">
        <v>27</v>
      </c>
      <c r="S13" s="57">
        <v>0.25</v>
      </c>
      <c r="T13" s="191">
        <v>0</v>
      </c>
      <c r="U13" s="192">
        <f>LARGE(CHOOSE({1,2,3}, L13,P13, T13),1)+LARGE(CHOOSE({1,2,3}, L13,P13, T13,),2)+H13</f>
        <v>0</v>
      </c>
      <c r="V13" s="118"/>
    </row>
    <row r="14" spans="1:23" s="119" customFormat="1" ht="15.75" hidden="1">
      <c r="A14" s="55">
        <v>11</v>
      </c>
      <c r="B14" s="59"/>
      <c r="C14" s="70"/>
      <c r="D14" s="94"/>
      <c r="E14" s="57"/>
      <c r="F14" s="86"/>
      <c r="G14" s="57"/>
      <c r="H14" s="150"/>
      <c r="I14" s="57"/>
      <c r="J14" s="86"/>
      <c r="K14" s="57"/>
      <c r="L14" s="150"/>
      <c r="M14" s="58"/>
      <c r="N14" s="71"/>
      <c r="O14" s="57"/>
      <c r="P14" s="160"/>
      <c r="Q14" s="58"/>
      <c r="R14" s="71"/>
      <c r="S14" s="57"/>
      <c r="T14" s="160"/>
      <c r="U14" s="192">
        <f>LARGE(CHOOSE({1,2,3}, L14,P14, T14),1)+LARGE(CHOOSE({1,2,3}, L14,P14, T14,),2)+H14</f>
        <v>0</v>
      </c>
      <c r="V14" s="118"/>
    </row>
    <row r="15" spans="1:23" s="138" customFormat="1" ht="30" hidden="1">
      <c r="A15" s="55">
        <v>12</v>
      </c>
      <c r="B15" s="132" t="s">
        <v>250</v>
      </c>
      <c r="C15" s="133" t="s">
        <v>251</v>
      </c>
      <c r="D15" s="134" t="s">
        <v>53</v>
      </c>
      <c r="E15" s="135"/>
      <c r="F15" s="136"/>
      <c r="G15" s="135"/>
      <c r="H15" s="151"/>
      <c r="I15" s="133">
        <v>7</v>
      </c>
      <c r="J15" s="133">
        <v>5</v>
      </c>
      <c r="K15" s="135">
        <v>0.5</v>
      </c>
      <c r="L15" s="151">
        <f>200*(I15+1-J15)*K15/I15</f>
        <v>42.857142857142854</v>
      </c>
      <c r="M15" s="133">
        <v>8</v>
      </c>
      <c r="N15" s="136" t="s">
        <v>95</v>
      </c>
      <c r="O15" s="133">
        <v>0.25</v>
      </c>
      <c r="P15" s="158">
        <v>25</v>
      </c>
      <c r="Q15" s="127">
        <v>7</v>
      </c>
      <c r="R15" s="129" t="s">
        <v>95</v>
      </c>
      <c r="S15" s="133">
        <v>0.5</v>
      </c>
      <c r="T15" s="158">
        <v>64.5</v>
      </c>
      <c r="U15" s="192">
        <f>LARGE(CHOOSE({1,2,3}, L15,P15, T15),1)+LARGE(CHOOSE({1,2,3}, L15,P15, T15,),2)+H15</f>
        <v>107.35714285714286</v>
      </c>
    </row>
    <row r="16" spans="1:23" s="138" customFormat="1" ht="31.5" hidden="1">
      <c r="A16" s="55">
        <v>13</v>
      </c>
      <c r="B16" s="139" t="s">
        <v>86</v>
      </c>
      <c r="C16" s="137" t="s">
        <v>87</v>
      </c>
      <c r="D16" s="140" t="s">
        <v>53</v>
      </c>
      <c r="E16" s="135"/>
      <c r="F16" s="133"/>
      <c r="G16" s="135"/>
      <c r="H16" s="151"/>
      <c r="I16" s="135">
        <v>7</v>
      </c>
      <c r="J16" s="133">
        <v>4</v>
      </c>
      <c r="K16" s="135">
        <v>0.5</v>
      </c>
      <c r="L16" s="151">
        <f>200*(I16+1-J16)*K16/I16</f>
        <v>57.142857142857146</v>
      </c>
      <c r="M16" s="133">
        <v>8</v>
      </c>
      <c r="N16" s="136" t="s">
        <v>95</v>
      </c>
      <c r="O16" s="133">
        <v>0.25</v>
      </c>
      <c r="P16" s="158">
        <v>28.25</v>
      </c>
      <c r="Q16" s="127">
        <v>7</v>
      </c>
      <c r="R16" s="129" t="s">
        <v>95</v>
      </c>
      <c r="S16" s="133">
        <v>0.5</v>
      </c>
      <c r="T16" s="158">
        <v>35.75</v>
      </c>
      <c r="U16" s="192">
        <f>LARGE(CHOOSE({1,2,3}, L16,P16, T16),1)+LARGE(CHOOSE({1,2,3}, L16,P16, T16,),2)+H16</f>
        <v>92.892857142857139</v>
      </c>
    </row>
    <row r="17" spans="1:22" s="138" customFormat="1" ht="31.5" hidden="1">
      <c r="A17" s="55">
        <v>14</v>
      </c>
      <c r="B17" s="139" t="s">
        <v>194</v>
      </c>
      <c r="C17" s="137" t="s">
        <v>195</v>
      </c>
      <c r="D17" s="142" t="s">
        <v>53</v>
      </c>
      <c r="E17" s="135"/>
      <c r="F17" s="135"/>
      <c r="G17" s="135"/>
      <c r="H17" s="151"/>
      <c r="I17" s="135">
        <v>7</v>
      </c>
      <c r="J17" s="135">
        <v>7</v>
      </c>
      <c r="K17" s="135">
        <v>0.5</v>
      </c>
      <c r="L17" s="151">
        <f>200*(I17+1-J17)*K17/I17</f>
        <v>14.285714285714286</v>
      </c>
      <c r="M17" s="121">
        <v>8</v>
      </c>
      <c r="N17" s="121">
        <v>8</v>
      </c>
      <c r="O17" s="137">
        <v>0.25</v>
      </c>
      <c r="P17" s="161">
        <f>200*(M17+1-N17)*O17/M17</f>
        <v>6.25</v>
      </c>
      <c r="Q17" s="123">
        <v>7</v>
      </c>
      <c r="R17" s="121">
        <v>7</v>
      </c>
      <c r="S17" s="135">
        <v>0.5</v>
      </c>
      <c r="T17" s="161">
        <f>200*(Q17+1-R17)*S17/Q17</f>
        <v>14.285714285714286</v>
      </c>
      <c r="U17" s="192">
        <f>LARGE(CHOOSE({1,2,3}, L17,P17, T17),1)+LARGE(CHOOSE({1,2,3}, L17,P17, T17,),2)+H17</f>
        <v>28.571428571428573</v>
      </c>
    </row>
    <row r="18" spans="1:22" s="149" customFormat="1" ht="15.75" hidden="1">
      <c r="A18" s="55">
        <v>15</v>
      </c>
      <c r="B18" s="143"/>
      <c r="C18" s="144"/>
      <c r="D18" s="145"/>
      <c r="E18" s="146"/>
      <c r="F18" s="147"/>
      <c r="G18" s="146"/>
      <c r="H18" s="152"/>
      <c r="I18" s="146"/>
      <c r="J18" s="147"/>
      <c r="K18" s="146"/>
      <c r="L18" s="152"/>
      <c r="M18" s="146"/>
      <c r="N18" s="144"/>
      <c r="O18" s="146"/>
      <c r="P18" s="162"/>
      <c r="Q18" s="146"/>
      <c r="R18" s="144"/>
      <c r="S18" s="146"/>
      <c r="T18" s="162"/>
      <c r="U18" s="192">
        <f>LARGE(CHOOSE({1,2,3}, L18,P18, T18),1)+LARGE(CHOOSE({1,2,3}, L18,P18, T18,),2)+H18</f>
        <v>0</v>
      </c>
      <c r="V18" s="148"/>
    </row>
    <row r="19" spans="1:22" s="125" customFormat="1" ht="31.5" hidden="1">
      <c r="A19" s="55">
        <v>16</v>
      </c>
      <c r="B19" s="120" t="s">
        <v>86</v>
      </c>
      <c r="C19" s="121" t="s">
        <v>87</v>
      </c>
      <c r="D19" s="122" t="s">
        <v>53</v>
      </c>
      <c r="E19" s="123"/>
      <c r="F19" s="121"/>
      <c r="G19" s="123"/>
      <c r="H19" s="151"/>
      <c r="I19" s="123"/>
      <c r="J19" s="121"/>
      <c r="K19" s="123"/>
      <c r="L19" s="151"/>
      <c r="M19" s="123">
        <v>8</v>
      </c>
      <c r="N19" s="123">
        <v>3</v>
      </c>
      <c r="O19" s="123">
        <v>1</v>
      </c>
      <c r="P19" s="161">
        <f>200*(M19+1-N19)*O19/M19</f>
        <v>150</v>
      </c>
      <c r="Q19" s="123">
        <v>7</v>
      </c>
      <c r="R19" s="123" t="s">
        <v>27</v>
      </c>
      <c r="S19" s="123">
        <v>1</v>
      </c>
      <c r="T19" s="161">
        <v>0</v>
      </c>
      <c r="U19" s="192">
        <f>LARGE(CHOOSE({1,2,3}, L19,P19, T19),1)+LARGE(CHOOSE({1,2,3}, L19,P19, T19,),2)+H19</f>
        <v>150</v>
      </c>
      <c r="V19" s="124"/>
    </row>
    <row r="20" spans="1:22" s="124" customFormat="1" ht="31.5" hidden="1">
      <c r="A20" s="55">
        <v>17</v>
      </c>
      <c r="B20" s="120" t="s">
        <v>103</v>
      </c>
      <c r="C20" s="121" t="s">
        <v>128</v>
      </c>
      <c r="D20" s="122" t="s">
        <v>53</v>
      </c>
      <c r="E20" s="123"/>
      <c r="F20" s="121"/>
      <c r="G20" s="123"/>
      <c r="H20" s="151"/>
      <c r="I20" s="123"/>
      <c r="J20" s="123"/>
      <c r="K20" s="123"/>
      <c r="L20" s="151"/>
      <c r="M20" s="123">
        <v>8</v>
      </c>
      <c r="N20" s="121">
        <v>4</v>
      </c>
      <c r="O20" s="123">
        <v>0.25</v>
      </c>
      <c r="P20" s="163">
        <f>200*(M20+1-N20)*O20/M20</f>
        <v>31.25</v>
      </c>
      <c r="Q20" s="123">
        <v>7</v>
      </c>
      <c r="R20" s="121">
        <v>4</v>
      </c>
      <c r="S20" s="123">
        <v>0.5</v>
      </c>
      <c r="T20" s="161">
        <f>200*(Q20+1-R20)*S20/Q20</f>
        <v>57.142857142857146</v>
      </c>
      <c r="U20" s="192">
        <f>LARGE(CHOOSE({1,2,3}, L20,P20, T20),1)+LARGE(CHOOSE({1,2,3}, L20,P20, T20,),2)+H20</f>
        <v>88.392857142857139</v>
      </c>
    </row>
    <row r="21" spans="1:22" s="130" customFormat="1" ht="30" hidden="1">
      <c r="A21" s="55">
        <v>18</v>
      </c>
      <c r="B21" s="126" t="s">
        <v>230</v>
      </c>
      <c r="C21" s="127" t="s">
        <v>231</v>
      </c>
      <c r="D21" s="128" t="s">
        <v>53</v>
      </c>
      <c r="E21" s="123"/>
      <c r="F21" s="129"/>
      <c r="G21" s="123"/>
      <c r="H21" s="153"/>
      <c r="I21" s="123"/>
      <c r="J21" s="129"/>
      <c r="K21" s="123"/>
      <c r="L21" s="153"/>
      <c r="M21" s="127">
        <v>8</v>
      </c>
      <c r="N21" s="129" t="s">
        <v>95</v>
      </c>
      <c r="O21" s="127">
        <v>1</v>
      </c>
      <c r="P21" s="159">
        <v>75</v>
      </c>
      <c r="Q21" s="127">
        <v>7</v>
      </c>
      <c r="R21" s="127">
        <v>3</v>
      </c>
      <c r="S21" s="127">
        <v>1</v>
      </c>
      <c r="T21" s="163">
        <f>200*(Q21+1-R21)*S21/Q21</f>
        <v>142.85714285714286</v>
      </c>
      <c r="U21" s="192">
        <f>LARGE(CHOOSE({1,2,3}, L21,P21, T21),1)+LARGE(CHOOSE({1,2,3}, L21,P21, T21,),2)+H21</f>
        <v>217.85714285714286</v>
      </c>
    </row>
    <row r="22" spans="1:22" s="130" customFormat="1" ht="31.5" hidden="1">
      <c r="A22" s="55">
        <v>19</v>
      </c>
      <c r="B22" s="131" t="s">
        <v>77</v>
      </c>
      <c r="C22" s="123" t="s">
        <v>8</v>
      </c>
      <c r="D22" s="131" t="s">
        <v>56</v>
      </c>
      <c r="E22" s="123"/>
      <c r="F22" s="123"/>
      <c r="G22" s="123"/>
      <c r="H22" s="153"/>
      <c r="I22" s="123"/>
      <c r="J22" s="123"/>
      <c r="K22" s="123"/>
      <c r="L22" s="153"/>
      <c r="M22" s="123">
        <v>8</v>
      </c>
      <c r="N22" s="123">
        <v>1</v>
      </c>
      <c r="O22" s="123">
        <v>1</v>
      </c>
      <c r="P22" s="163">
        <f>200*(M22+1-N22)*O22/M22</f>
        <v>200</v>
      </c>
      <c r="Q22" s="123">
        <v>7</v>
      </c>
      <c r="R22" s="123" t="s">
        <v>27</v>
      </c>
      <c r="S22" s="123">
        <v>1</v>
      </c>
      <c r="T22" s="163">
        <v>0</v>
      </c>
      <c r="U22" s="192">
        <f>LARGE(CHOOSE({1,2,3}, L22,P22, T22),1)+LARGE(CHOOSE({1,2,3}, L22,P22, T22,),2)+H22</f>
        <v>200</v>
      </c>
    </row>
    <row r="23" spans="1:22" s="130" customFormat="1" ht="15.75" hidden="1">
      <c r="A23" s="55">
        <v>20</v>
      </c>
      <c r="B23" s="120" t="s">
        <v>169</v>
      </c>
      <c r="C23" s="121" t="s">
        <v>170</v>
      </c>
      <c r="D23" s="131" t="s">
        <v>53</v>
      </c>
      <c r="E23" s="123"/>
      <c r="F23" s="123"/>
      <c r="G23" s="123"/>
      <c r="H23" s="154"/>
      <c r="I23" s="123"/>
      <c r="J23" s="123"/>
      <c r="K23" s="123"/>
      <c r="L23" s="154"/>
      <c r="M23" s="123">
        <v>8</v>
      </c>
      <c r="N23" s="121" t="s">
        <v>27</v>
      </c>
      <c r="O23" s="123">
        <v>1</v>
      </c>
      <c r="P23" s="163">
        <v>0</v>
      </c>
      <c r="Q23" s="123">
        <v>7</v>
      </c>
      <c r="R23" s="121" t="s">
        <v>27</v>
      </c>
      <c r="S23" s="123">
        <v>1</v>
      </c>
      <c r="T23" s="163">
        <v>0</v>
      </c>
      <c r="U23" s="192">
        <f>LARGE(CHOOSE({1,2,3}, L23,P23, T23),1)+LARGE(CHOOSE({1,2,3}, L23,P23, T23,),2)+H23</f>
        <v>0</v>
      </c>
    </row>
    <row r="24" spans="1:22">
      <c r="I24" s="21"/>
      <c r="J24" s="21"/>
      <c r="K24" s="21"/>
      <c r="L24" s="156"/>
    </row>
    <row r="25" spans="1:22">
      <c r="I25" s="21"/>
      <c r="J25" s="21"/>
      <c r="K25" s="21"/>
      <c r="L25" s="157"/>
    </row>
    <row r="26" spans="1:22">
      <c r="I26" s="21"/>
      <c r="J26" s="21"/>
      <c r="K26" s="21"/>
      <c r="L26" s="157"/>
    </row>
    <row r="27" spans="1:22">
      <c r="I27" s="21"/>
      <c r="J27" s="21"/>
      <c r="K27" s="21"/>
      <c r="L27" s="157"/>
    </row>
    <row r="28" spans="1:22">
      <c r="I28" s="21"/>
      <c r="J28" s="21"/>
      <c r="K28" s="21"/>
      <c r="L28" s="157"/>
    </row>
  </sheetData>
  <autoFilter ref="A3:U7">
    <sortState ref="A5:U13">
      <sortCondition descending="1" ref="U3:U7"/>
    </sortState>
  </autoFilter>
  <sortState ref="A4:A20">
    <sortCondition ref="A4"/>
  </sortState>
  <mergeCells count="10">
    <mergeCell ref="U2:U3"/>
    <mergeCell ref="A1:T1"/>
    <mergeCell ref="Q2:T2"/>
    <mergeCell ref="A2:A3"/>
    <mergeCell ref="D2:D3"/>
    <mergeCell ref="C2:C3"/>
    <mergeCell ref="B2:B3"/>
    <mergeCell ref="M2:P2"/>
    <mergeCell ref="I2:L2"/>
    <mergeCell ref="E2:H2"/>
  </mergeCells>
  <printOptions gridLines="1"/>
  <pageMargins left="0.3125" right="0.1484375" top="0.11979166666666667" bottom="6.5104166666666671E-2" header="0.31496062992126" footer="0.31496062992126"/>
  <pageSetup paperSize="9" scale="50" fitToWidth="0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69"/>
  <sheetViews>
    <sheetView view="pageBreakPreview" zoomScale="70" zoomScaleNormal="100" zoomScaleSheetLayoutView="70" zoomScalePageLayoutView="13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Q2" sqref="Q2:T2"/>
    </sheetView>
  </sheetViews>
  <sheetFormatPr defaultRowHeight="15"/>
  <cols>
    <col min="1" max="1" width="7.85546875" style="12" customWidth="1"/>
    <col min="2" max="2" width="24.7109375" style="12" customWidth="1"/>
    <col min="3" max="3" width="11.42578125" style="12" customWidth="1"/>
    <col min="4" max="4" width="17.7109375" style="12" customWidth="1"/>
    <col min="5" max="5" width="8.5703125" style="12" customWidth="1"/>
    <col min="6" max="6" width="8.140625" style="12" customWidth="1"/>
    <col min="7" max="7" width="7.85546875" style="12" customWidth="1"/>
    <col min="8" max="8" width="15.28515625" style="166" customWidth="1"/>
    <col min="9" max="9" width="8.42578125" style="12" customWidth="1"/>
    <col min="10" max="10" width="8.5703125" style="12" customWidth="1"/>
    <col min="11" max="11" width="8.85546875" style="12" customWidth="1"/>
    <col min="12" max="12" width="16.140625" style="166" customWidth="1"/>
    <col min="13" max="15" width="10.140625" style="31" customWidth="1"/>
    <col min="16" max="16" width="10.140625" style="3" customWidth="1"/>
    <col min="17" max="19" width="10.140625" style="31" customWidth="1"/>
    <col min="20" max="20" width="10.140625" style="3" customWidth="1"/>
    <col min="21" max="21" width="11.85546875" style="165" customWidth="1"/>
    <col min="22" max="16384" width="9.140625" style="12"/>
  </cols>
  <sheetData>
    <row r="1" spans="1:21" ht="21">
      <c r="A1" s="230" t="s">
        <v>172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</row>
    <row r="2" spans="1:21" ht="88.5" customHeight="1">
      <c r="A2" s="231" t="s">
        <v>2</v>
      </c>
      <c r="B2" s="231" t="s">
        <v>1</v>
      </c>
      <c r="C2" s="231" t="s">
        <v>5</v>
      </c>
      <c r="D2" s="231" t="s">
        <v>52</v>
      </c>
      <c r="E2" s="234" t="s">
        <v>374</v>
      </c>
      <c r="F2" s="234"/>
      <c r="G2" s="234"/>
      <c r="H2" s="234"/>
      <c r="I2" s="232" t="s">
        <v>237</v>
      </c>
      <c r="J2" s="232"/>
      <c r="K2" s="232"/>
      <c r="L2" s="232"/>
      <c r="M2" s="232" t="s">
        <v>227</v>
      </c>
      <c r="N2" s="232"/>
      <c r="O2" s="232"/>
      <c r="P2" s="232"/>
      <c r="Q2" s="232" t="s">
        <v>283</v>
      </c>
      <c r="R2" s="232"/>
      <c r="S2" s="232"/>
      <c r="T2" s="232"/>
      <c r="U2" s="233" t="s">
        <v>188</v>
      </c>
    </row>
    <row r="3" spans="1:21" s="25" customFormat="1" ht="71.25" customHeight="1">
      <c r="A3" s="231"/>
      <c r="B3" s="231"/>
      <c r="C3" s="231"/>
      <c r="D3" s="231"/>
      <c r="E3" s="29" t="s">
        <v>92</v>
      </c>
      <c r="F3" s="29" t="s">
        <v>93</v>
      </c>
      <c r="G3" s="29" t="s">
        <v>94</v>
      </c>
      <c r="H3" s="185" t="s">
        <v>79</v>
      </c>
      <c r="I3" s="29" t="s">
        <v>92</v>
      </c>
      <c r="J3" s="29" t="s">
        <v>93</v>
      </c>
      <c r="K3" s="29" t="s">
        <v>94</v>
      </c>
      <c r="L3" s="185" t="s">
        <v>79</v>
      </c>
      <c r="M3" s="29" t="s">
        <v>92</v>
      </c>
      <c r="N3" s="29" t="s">
        <v>93</v>
      </c>
      <c r="O3" s="29" t="s">
        <v>94</v>
      </c>
      <c r="P3" s="185" t="s">
        <v>79</v>
      </c>
      <c r="Q3" s="29" t="s">
        <v>92</v>
      </c>
      <c r="R3" s="29" t="s">
        <v>93</v>
      </c>
      <c r="S3" s="29" t="s">
        <v>94</v>
      </c>
      <c r="T3" s="185" t="s">
        <v>79</v>
      </c>
      <c r="U3" s="233"/>
    </row>
    <row r="4" spans="1:21" ht="75" customHeight="1">
      <c r="A4" s="27">
        <v>1</v>
      </c>
      <c r="B4" s="5" t="s">
        <v>4</v>
      </c>
      <c r="C4" s="5" t="s">
        <v>39</v>
      </c>
      <c r="D4" s="5" t="s">
        <v>53</v>
      </c>
      <c r="E4" s="6">
        <v>34</v>
      </c>
      <c r="F4" s="6">
        <v>1</v>
      </c>
      <c r="G4" s="6">
        <v>1</v>
      </c>
      <c r="H4" s="186">
        <f t="shared" ref="H4:H20" si="0">(101-F4)*G4</f>
        <v>100</v>
      </c>
      <c r="I4" s="6">
        <v>21</v>
      </c>
      <c r="J4" s="6">
        <v>1</v>
      </c>
      <c r="K4" s="6">
        <v>0.25</v>
      </c>
      <c r="L4" s="186">
        <f t="shared" ref="L4:L18" si="1">(101-J4)*K4</f>
        <v>25</v>
      </c>
      <c r="M4" s="6">
        <v>24</v>
      </c>
      <c r="N4" s="6">
        <v>1</v>
      </c>
      <c r="O4" s="6">
        <v>0.25</v>
      </c>
      <c r="P4" s="186">
        <f t="shared" ref="P4:P11" si="2">(101-N4)*O4</f>
        <v>25</v>
      </c>
      <c r="Q4" s="6">
        <v>28</v>
      </c>
      <c r="R4" s="65">
        <v>1</v>
      </c>
      <c r="S4" s="6">
        <v>0.5</v>
      </c>
      <c r="T4" s="186">
        <f t="shared" ref="T4:T15" si="3">(101-R4)*S4</f>
        <v>50</v>
      </c>
      <c r="U4" s="187">
        <f>LARGE(CHOOSE({1,2,3}, L4,P4,T4),1)+LARGE(CHOOSE({1,2,3}, L4,P4,T4,),2)+H4</f>
        <v>175</v>
      </c>
    </row>
    <row r="5" spans="1:21" s="25" customFormat="1" ht="44.25" customHeight="1">
      <c r="A5" s="27">
        <v>2</v>
      </c>
      <c r="B5" s="5" t="s">
        <v>16</v>
      </c>
      <c r="C5" s="5" t="s">
        <v>40</v>
      </c>
      <c r="D5" s="5" t="s">
        <v>53</v>
      </c>
      <c r="E5" s="6">
        <v>34</v>
      </c>
      <c r="F5" s="6">
        <v>2</v>
      </c>
      <c r="G5" s="6">
        <v>1</v>
      </c>
      <c r="H5" s="186">
        <f t="shared" si="0"/>
        <v>99</v>
      </c>
      <c r="I5" s="6">
        <v>21</v>
      </c>
      <c r="J5" s="6">
        <v>1</v>
      </c>
      <c r="K5" s="6">
        <v>0.25</v>
      </c>
      <c r="L5" s="186">
        <f t="shared" si="1"/>
        <v>25</v>
      </c>
      <c r="M5" s="6">
        <v>24</v>
      </c>
      <c r="N5" s="54">
        <v>2</v>
      </c>
      <c r="O5" s="6">
        <v>0.25</v>
      </c>
      <c r="P5" s="186">
        <f t="shared" si="2"/>
        <v>24.75</v>
      </c>
      <c r="Q5" s="6">
        <v>28</v>
      </c>
      <c r="R5" s="54">
        <v>1</v>
      </c>
      <c r="S5" s="6">
        <v>0.5</v>
      </c>
      <c r="T5" s="186">
        <f t="shared" si="3"/>
        <v>50</v>
      </c>
      <c r="U5" s="187">
        <f>LARGE(CHOOSE({1,2,3}, L5,P5,T5),1)+LARGE(CHOOSE({1,2,3}, L5,P5,T5,),2)+H5</f>
        <v>174</v>
      </c>
    </row>
    <row r="6" spans="1:21" ht="44.25" customHeight="1">
      <c r="A6" s="27">
        <v>3</v>
      </c>
      <c r="B6" s="34" t="s">
        <v>26</v>
      </c>
      <c r="C6" s="34" t="s">
        <v>50</v>
      </c>
      <c r="D6" s="34" t="s">
        <v>53</v>
      </c>
      <c r="E6" s="6">
        <v>34</v>
      </c>
      <c r="F6" s="90">
        <v>3</v>
      </c>
      <c r="G6" s="6">
        <v>1</v>
      </c>
      <c r="H6" s="186">
        <f t="shared" si="0"/>
        <v>98</v>
      </c>
      <c r="I6" s="6">
        <v>21</v>
      </c>
      <c r="J6" s="90">
        <v>6</v>
      </c>
      <c r="K6" s="6">
        <v>0.25</v>
      </c>
      <c r="L6" s="186">
        <f t="shared" si="1"/>
        <v>23.75</v>
      </c>
      <c r="M6" s="6">
        <v>24</v>
      </c>
      <c r="N6" s="54">
        <v>5</v>
      </c>
      <c r="O6" s="6">
        <v>0.25</v>
      </c>
      <c r="P6" s="186">
        <f t="shared" si="2"/>
        <v>24</v>
      </c>
      <c r="Q6" s="6">
        <v>28</v>
      </c>
      <c r="R6" s="54">
        <v>2</v>
      </c>
      <c r="S6" s="6">
        <v>0.5</v>
      </c>
      <c r="T6" s="186">
        <f t="shared" si="3"/>
        <v>49.5</v>
      </c>
      <c r="U6" s="187">
        <f>LARGE(CHOOSE({1,2,3}, L6,P6,T6),1)+LARGE(CHOOSE({1,2,3}, L6,P6,T6,),2)+H6</f>
        <v>171.5</v>
      </c>
    </row>
    <row r="7" spans="1:21" ht="44.25" customHeight="1">
      <c r="A7" s="27">
        <v>4</v>
      </c>
      <c r="B7" s="112" t="s">
        <v>20</v>
      </c>
      <c r="C7" s="112" t="s">
        <v>44</v>
      </c>
      <c r="D7" s="112" t="s">
        <v>54</v>
      </c>
      <c r="E7" s="6">
        <v>34</v>
      </c>
      <c r="F7" s="6">
        <v>6</v>
      </c>
      <c r="G7" s="6">
        <v>1</v>
      </c>
      <c r="H7" s="186">
        <f t="shared" si="0"/>
        <v>95</v>
      </c>
      <c r="I7" s="6">
        <v>21</v>
      </c>
      <c r="J7" s="6">
        <v>2</v>
      </c>
      <c r="K7" s="6">
        <v>0.25</v>
      </c>
      <c r="L7" s="186">
        <f t="shared" si="1"/>
        <v>24.75</v>
      </c>
      <c r="M7" s="6">
        <v>24</v>
      </c>
      <c r="N7" s="54">
        <v>4</v>
      </c>
      <c r="O7" s="6">
        <v>0.25</v>
      </c>
      <c r="P7" s="186">
        <f t="shared" si="2"/>
        <v>24.25</v>
      </c>
      <c r="Q7" s="6">
        <v>28</v>
      </c>
      <c r="R7" s="54">
        <v>3</v>
      </c>
      <c r="S7" s="6">
        <v>0.5</v>
      </c>
      <c r="T7" s="186">
        <f t="shared" si="3"/>
        <v>49</v>
      </c>
      <c r="U7" s="187">
        <f>LARGE(CHOOSE({1,2,3}, L7,P7,T7),1)+LARGE(CHOOSE({1,2,3}, L7,P7,T7,),2)+H7</f>
        <v>168.75</v>
      </c>
    </row>
    <row r="8" spans="1:21" ht="44.25" customHeight="1">
      <c r="A8" s="27">
        <v>5</v>
      </c>
      <c r="B8" s="112" t="s">
        <v>24</v>
      </c>
      <c r="C8" s="112" t="s">
        <v>48</v>
      </c>
      <c r="D8" s="112" t="s">
        <v>53</v>
      </c>
      <c r="E8" s="6">
        <v>34</v>
      </c>
      <c r="F8" s="6">
        <v>5</v>
      </c>
      <c r="G8" s="6">
        <v>1</v>
      </c>
      <c r="H8" s="186">
        <f t="shared" si="0"/>
        <v>96</v>
      </c>
      <c r="I8" s="6">
        <v>21</v>
      </c>
      <c r="J8" s="6">
        <v>4</v>
      </c>
      <c r="K8" s="6">
        <v>0.25</v>
      </c>
      <c r="L8" s="186">
        <f t="shared" si="1"/>
        <v>24.25</v>
      </c>
      <c r="M8" s="6">
        <v>24</v>
      </c>
      <c r="N8" s="54">
        <v>6</v>
      </c>
      <c r="O8" s="6">
        <v>0.25</v>
      </c>
      <c r="P8" s="186">
        <f t="shared" si="2"/>
        <v>23.75</v>
      </c>
      <c r="Q8" s="6">
        <v>28</v>
      </c>
      <c r="R8" s="54">
        <v>10</v>
      </c>
      <c r="S8" s="6">
        <v>0.5</v>
      </c>
      <c r="T8" s="186">
        <f t="shared" si="3"/>
        <v>45.5</v>
      </c>
      <c r="U8" s="187">
        <f>LARGE(CHOOSE({1,2,3}, L8,P8,T8),1)+LARGE(CHOOSE({1,2,3}, L8,P8,T8,),2)+H8</f>
        <v>165.75</v>
      </c>
    </row>
    <row r="9" spans="1:21" ht="44.25" customHeight="1">
      <c r="A9" s="27">
        <v>6</v>
      </c>
      <c r="B9" s="34" t="s">
        <v>19</v>
      </c>
      <c r="C9" s="34" t="s">
        <v>57</v>
      </c>
      <c r="D9" s="34" t="s">
        <v>54</v>
      </c>
      <c r="E9" s="6">
        <v>34</v>
      </c>
      <c r="F9" s="90">
        <v>7</v>
      </c>
      <c r="G9" s="6">
        <v>1</v>
      </c>
      <c r="H9" s="186">
        <f t="shared" si="0"/>
        <v>94</v>
      </c>
      <c r="I9" s="6">
        <v>21</v>
      </c>
      <c r="J9" s="90">
        <v>5</v>
      </c>
      <c r="K9" s="6">
        <v>0.25</v>
      </c>
      <c r="L9" s="186">
        <f t="shared" si="1"/>
        <v>24</v>
      </c>
      <c r="M9" s="6">
        <v>24</v>
      </c>
      <c r="N9" s="54">
        <v>3</v>
      </c>
      <c r="O9" s="6">
        <v>0.25</v>
      </c>
      <c r="P9" s="186">
        <f t="shared" si="2"/>
        <v>24.5</v>
      </c>
      <c r="Q9" s="6">
        <v>28</v>
      </c>
      <c r="R9" s="54">
        <v>7</v>
      </c>
      <c r="S9" s="6">
        <v>0.5</v>
      </c>
      <c r="T9" s="186">
        <f t="shared" si="3"/>
        <v>47</v>
      </c>
      <c r="U9" s="187">
        <f>LARGE(CHOOSE({1,2,3}, L9,P9,T9),1)+LARGE(CHOOSE({1,2,3}, L9,P9,T9,),2)+H9</f>
        <v>165.5</v>
      </c>
    </row>
    <row r="10" spans="1:21" s="25" customFormat="1" ht="44.25" customHeight="1">
      <c r="A10" s="27">
        <v>7</v>
      </c>
      <c r="B10" s="34" t="s">
        <v>21</v>
      </c>
      <c r="C10" s="34" t="s">
        <v>45</v>
      </c>
      <c r="D10" s="34" t="s">
        <v>60</v>
      </c>
      <c r="E10" s="6">
        <v>34</v>
      </c>
      <c r="F10" s="90">
        <v>8</v>
      </c>
      <c r="G10" s="6">
        <v>1</v>
      </c>
      <c r="H10" s="186">
        <f t="shared" si="0"/>
        <v>93</v>
      </c>
      <c r="I10" s="6">
        <v>21</v>
      </c>
      <c r="J10" s="90">
        <v>8</v>
      </c>
      <c r="K10" s="6">
        <v>0.25</v>
      </c>
      <c r="L10" s="186">
        <f t="shared" si="1"/>
        <v>23.25</v>
      </c>
      <c r="M10" s="6">
        <v>24</v>
      </c>
      <c r="N10" s="54">
        <v>8</v>
      </c>
      <c r="O10" s="6">
        <v>0.25</v>
      </c>
      <c r="P10" s="186">
        <f t="shared" si="2"/>
        <v>23.25</v>
      </c>
      <c r="Q10" s="6">
        <v>28</v>
      </c>
      <c r="R10" s="54">
        <v>6</v>
      </c>
      <c r="S10" s="6">
        <v>0.5</v>
      </c>
      <c r="T10" s="186">
        <f t="shared" si="3"/>
        <v>47.5</v>
      </c>
      <c r="U10" s="187">
        <f>LARGE(CHOOSE({1,2,3}, L10,P10,T10),1)+LARGE(CHOOSE({1,2,3}, L10,P10,T10,),2)+H10</f>
        <v>163.75</v>
      </c>
    </row>
    <row r="11" spans="1:21" ht="44.25" customHeight="1">
      <c r="A11" s="27">
        <v>8</v>
      </c>
      <c r="B11" s="112" t="s">
        <v>238</v>
      </c>
      <c r="C11" s="112" t="s">
        <v>43</v>
      </c>
      <c r="D11" s="112" t="s">
        <v>55</v>
      </c>
      <c r="E11" s="6">
        <v>34</v>
      </c>
      <c r="F11" s="6">
        <v>4</v>
      </c>
      <c r="G11" s="6">
        <v>1</v>
      </c>
      <c r="H11" s="186">
        <f t="shared" si="0"/>
        <v>97</v>
      </c>
      <c r="I11" s="6">
        <v>21</v>
      </c>
      <c r="J11" s="6">
        <v>7</v>
      </c>
      <c r="K11" s="6">
        <v>0.25</v>
      </c>
      <c r="L11" s="186">
        <f t="shared" si="1"/>
        <v>23.5</v>
      </c>
      <c r="M11" s="6">
        <v>24</v>
      </c>
      <c r="N11" s="54">
        <v>2</v>
      </c>
      <c r="O11" s="6">
        <v>0.25</v>
      </c>
      <c r="P11" s="186">
        <f t="shared" si="2"/>
        <v>24.75</v>
      </c>
      <c r="Q11" s="6">
        <v>28</v>
      </c>
      <c r="R11" s="54">
        <v>24</v>
      </c>
      <c r="S11" s="6">
        <v>0.5</v>
      </c>
      <c r="T11" s="186">
        <f t="shared" si="3"/>
        <v>38.5</v>
      </c>
      <c r="U11" s="187">
        <f>LARGE(CHOOSE({1,2,3}, L11,P11,T11),1)+LARGE(CHOOSE({1,2,3}, L11,P11,T11,),2)+H11</f>
        <v>160.25</v>
      </c>
    </row>
    <row r="12" spans="1:21" ht="44.25" customHeight="1">
      <c r="A12" s="27">
        <v>9</v>
      </c>
      <c r="B12" s="14" t="s">
        <v>143</v>
      </c>
      <c r="C12" s="14" t="s">
        <v>165</v>
      </c>
      <c r="D12" s="14" t="s">
        <v>59</v>
      </c>
      <c r="E12" s="6">
        <v>34</v>
      </c>
      <c r="F12" s="53">
        <v>11</v>
      </c>
      <c r="G12" s="6">
        <v>1</v>
      </c>
      <c r="H12" s="186">
        <f t="shared" si="0"/>
        <v>90</v>
      </c>
      <c r="I12" s="6">
        <v>21</v>
      </c>
      <c r="J12" s="53">
        <v>9</v>
      </c>
      <c r="K12" s="6">
        <v>0.25</v>
      </c>
      <c r="L12" s="186">
        <f t="shared" si="1"/>
        <v>23</v>
      </c>
      <c r="M12" s="6">
        <v>24</v>
      </c>
      <c r="N12" s="54" t="s">
        <v>27</v>
      </c>
      <c r="O12" s="6">
        <v>0.25</v>
      </c>
      <c r="P12" s="186">
        <v>0</v>
      </c>
      <c r="Q12" s="6">
        <v>28</v>
      </c>
      <c r="R12" s="54">
        <v>9</v>
      </c>
      <c r="S12" s="6">
        <v>0.5</v>
      </c>
      <c r="T12" s="186">
        <f t="shared" si="3"/>
        <v>46</v>
      </c>
      <c r="U12" s="187">
        <f>LARGE(CHOOSE({1,2,3}, L12,P12,T12),1)+LARGE(CHOOSE({1,2,3}, L12,P12,T12,),2)+H12</f>
        <v>159</v>
      </c>
    </row>
    <row r="13" spans="1:21" ht="44.25" customHeight="1">
      <c r="A13" s="27">
        <v>10</v>
      </c>
      <c r="B13" s="5" t="s">
        <v>17</v>
      </c>
      <c r="C13" s="5" t="s">
        <v>41</v>
      </c>
      <c r="D13" s="5" t="s">
        <v>55</v>
      </c>
      <c r="E13" s="6">
        <v>34</v>
      </c>
      <c r="F13" s="6">
        <v>13</v>
      </c>
      <c r="G13" s="6">
        <v>1</v>
      </c>
      <c r="H13" s="186">
        <f t="shared" si="0"/>
        <v>88</v>
      </c>
      <c r="I13" s="6">
        <v>21</v>
      </c>
      <c r="J13" s="6">
        <v>10</v>
      </c>
      <c r="K13" s="6">
        <v>0.25</v>
      </c>
      <c r="L13" s="186">
        <f t="shared" si="1"/>
        <v>22.75</v>
      </c>
      <c r="M13" s="6">
        <v>24</v>
      </c>
      <c r="N13" s="54" t="s">
        <v>27</v>
      </c>
      <c r="O13" s="6">
        <v>0.25</v>
      </c>
      <c r="P13" s="186">
        <v>0</v>
      </c>
      <c r="Q13" s="6">
        <v>28</v>
      </c>
      <c r="R13" s="54">
        <v>4</v>
      </c>
      <c r="S13" s="6">
        <v>0.5</v>
      </c>
      <c r="T13" s="186">
        <f t="shared" si="3"/>
        <v>48.5</v>
      </c>
      <c r="U13" s="187">
        <f>LARGE(CHOOSE({1,2,3}, L13,P13,T13),1)+LARGE(CHOOSE({1,2,3}, L13,P13,T13,),2)+H13</f>
        <v>159.25</v>
      </c>
    </row>
    <row r="14" spans="1:21" ht="44.25" customHeight="1">
      <c r="A14" s="27">
        <v>11</v>
      </c>
      <c r="B14" s="14" t="s">
        <v>147</v>
      </c>
      <c r="C14" s="14" t="s">
        <v>156</v>
      </c>
      <c r="D14" s="14" t="s">
        <v>53</v>
      </c>
      <c r="E14" s="6">
        <v>34</v>
      </c>
      <c r="F14" s="53">
        <v>12</v>
      </c>
      <c r="G14" s="6">
        <v>1</v>
      </c>
      <c r="H14" s="186">
        <f t="shared" si="0"/>
        <v>89</v>
      </c>
      <c r="I14" s="6">
        <v>21</v>
      </c>
      <c r="J14" s="53">
        <v>13</v>
      </c>
      <c r="K14" s="6">
        <v>0.25</v>
      </c>
      <c r="L14" s="186">
        <f t="shared" si="1"/>
        <v>22</v>
      </c>
      <c r="M14" s="6">
        <v>24</v>
      </c>
      <c r="N14" s="54">
        <v>13</v>
      </c>
      <c r="O14" s="6">
        <v>0.25</v>
      </c>
      <c r="P14" s="186">
        <f>(101-N14)*O14</f>
        <v>22</v>
      </c>
      <c r="Q14" s="6">
        <v>28</v>
      </c>
      <c r="R14" s="54">
        <v>12</v>
      </c>
      <c r="S14" s="6">
        <v>0.5</v>
      </c>
      <c r="T14" s="186">
        <f t="shared" si="3"/>
        <v>44.5</v>
      </c>
      <c r="U14" s="187">
        <f>LARGE(CHOOSE({1,2,3}, L14,P14,T14),1)+LARGE(CHOOSE({1,2,3}, L14,P14,T14,),2)+H14</f>
        <v>155.5</v>
      </c>
    </row>
    <row r="15" spans="1:21" ht="44.25" customHeight="1">
      <c r="A15" s="27">
        <v>12</v>
      </c>
      <c r="B15" s="14" t="s">
        <v>144</v>
      </c>
      <c r="C15" s="14" t="s">
        <v>166</v>
      </c>
      <c r="D15" s="14" t="s">
        <v>101</v>
      </c>
      <c r="E15" s="6">
        <v>34</v>
      </c>
      <c r="F15" s="53">
        <v>18</v>
      </c>
      <c r="G15" s="6">
        <v>1</v>
      </c>
      <c r="H15" s="186">
        <f t="shared" si="0"/>
        <v>83</v>
      </c>
      <c r="I15" s="6">
        <v>21</v>
      </c>
      <c r="J15" s="53">
        <v>14</v>
      </c>
      <c r="K15" s="6">
        <v>0.25</v>
      </c>
      <c r="L15" s="186">
        <f t="shared" si="1"/>
        <v>21.75</v>
      </c>
      <c r="M15" s="6">
        <v>24</v>
      </c>
      <c r="N15" s="54">
        <v>18</v>
      </c>
      <c r="O15" s="6">
        <v>0.25</v>
      </c>
      <c r="P15" s="186">
        <f>(101-N15)*O15</f>
        <v>20.75</v>
      </c>
      <c r="Q15" s="6">
        <v>28</v>
      </c>
      <c r="R15" s="54">
        <v>13</v>
      </c>
      <c r="S15" s="6">
        <v>0.5</v>
      </c>
      <c r="T15" s="186">
        <f t="shared" si="3"/>
        <v>44</v>
      </c>
      <c r="U15" s="187">
        <f>LARGE(CHOOSE({1,2,3}, L15,P15,T15),1)+LARGE(CHOOSE({1,2,3}, L15,P15,T15,),2)+H15</f>
        <v>148.75</v>
      </c>
    </row>
    <row r="16" spans="1:21" ht="44.25" customHeight="1">
      <c r="A16" s="27">
        <v>13</v>
      </c>
      <c r="B16" s="112" t="s">
        <v>196</v>
      </c>
      <c r="C16" s="112" t="s">
        <v>197</v>
      </c>
      <c r="D16" s="112" t="s">
        <v>53</v>
      </c>
      <c r="E16" s="6">
        <v>34</v>
      </c>
      <c r="F16" s="6">
        <v>14</v>
      </c>
      <c r="G16" s="6">
        <v>1</v>
      </c>
      <c r="H16" s="186">
        <f t="shared" si="0"/>
        <v>87</v>
      </c>
      <c r="I16" s="6">
        <v>21</v>
      </c>
      <c r="J16" s="6">
        <v>15</v>
      </c>
      <c r="K16" s="6">
        <v>0.25</v>
      </c>
      <c r="L16" s="186">
        <f t="shared" si="1"/>
        <v>21.5</v>
      </c>
      <c r="M16" s="6">
        <v>24</v>
      </c>
      <c r="N16" s="6">
        <v>11</v>
      </c>
      <c r="O16" s="6">
        <v>0.25</v>
      </c>
      <c r="P16" s="186">
        <f>(101-N16)*O16</f>
        <v>22.5</v>
      </c>
      <c r="Q16" s="6">
        <v>28</v>
      </c>
      <c r="R16" s="54" t="s">
        <v>27</v>
      </c>
      <c r="S16" s="6">
        <v>0.5</v>
      </c>
      <c r="T16" s="186">
        <v>0</v>
      </c>
      <c r="U16" s="187">
        <f>LARGE(CHOOSE({1,2,3}, L16,P16,T16),1)+LARGE(CHOOSE({1,2,3}, L16,P16,T16,),2)+H16</f>
        <v>131</v>
      </c>
    </row>
    <row r="17" spans="1:21" ht="44.25" customHeight="1">
      <c r="A17" s="27">
        <v>14</v>
      </c>
      <c r="B17" s="14" t="s">
        <v>200</v>
      </c>
      <c r="C17" s="14" t="s">
        <v>201</v>
      </c>
      <c r="D17" s="14" t="s">
        <v>53</v>
      </c>
      <c r="E17" s="6">
        <v>34</v>
      </c>
      <c r="F17" s="53">
        <v>15</v>
      </c>
      <c r="G17" s="6">
        <v>1</v>
      </c>
      <c r="H17" s="186">
        <f t="shared" si="0"/>
        <v>86</v>
      </c>
      <c r="I17" s="6">
        <v>21</v>
      </c>
      <c r="J17" s="53">
        <v>18</v>
      </c>
      <c r="K17" s="6">
        <v>0.25</v>
      </c>
      <c r="L17" s="186">
        <f t="shared" si="1"/>
        <v>20.75</v>
      </c>
      <c r="M17" s="6">
        <v>24</v>
      </c>
      <c r="N17" s="6">
        <v>17</v>
      </c>
      <c r="O17" s="6">
        <v>0.25</v>
      </c>
      <c r="P17" s="186">
        <f>(101-N17)*O17</f>
        <v>21</v>
      </c>
      <c r="Q17" s="6">
        <v>28</v>
      </c>
      <c r="R17" s="54" t="s">
        <v>27</v>
      </c>
      <c r="S17" s="6">
        <v>0.5</v>
      </c>
      <c r="T17" s="186">
        <v>0</v>
      </c>
      <c r="U17" s="187">
        <f>LARGE(CHOOSE({1,2,3}, L17,P17,T17),1)+LARGE(CHOOSE({1,2,3}, L17,P17,T17,),2)+H17</f>
        <v>127.75</v>
      </c>
    </row>
    <row r="18" spans="1:21" ht="44.25" customHeight="1">
      <c r="A18" s="27">
        <v>15</v>
      </c>
      <c r="B18" s="14" t="s">
        <v>146</v>
      </c>
      <c r="C18" s="14" t="s">
        <v>155</v>
      </c>
      <c r="D18" s="14" t="s">
        <v>101</v>
      </c>
      <c r="E18" s="6">
        <v>34</v>
      </c>
      <c r="F18" s="53">
        <v>17</v>
      </c>
      <c r="G18" s="6">
        <v>1</v>
      </c>
      <c r="H18" s="186">
        <f t="shared" si="0"/>
        <v>84</v>
      </c>
      <c r="I18" s="6">
        <v>21</v>
      </c>
      <c r="J18" s="53">
        <v>17</v>
      </c>
      <c r="K18" s="6">
        <v>0.25</v>
      </c>
      <c r="L18" s="186">
        <f t="shared" si="1"/>
        <v>21</v>
      </c>
      <c r="M18" s="6">
        <v>24</v>
      </c>
      <c r="N18" s="54">
        <v>12</v>
      </c>
      <c r="O18" s="6">
        <v>0.25</v>
      </c>
      <c r="P18" s="186">
        <f>(101-N18)*O18</f>
        <v>22.25</v>
      </c>
      <c r="Q18" s="6">
        <v>28</v>
      </c>
      <c r="R18" s="54" t="s">
        <v>27</v>
      </c>
      <c r="S18" s="6">
        <v>0.5</v>
      </c>
      <c r="T18" s="186">
        <v>0</v>
      </c>
      <c r="U18" s="187">
        <f>LARGE(CHOOSE({1,2,3}, L18,P18,T18),1)+LARGE(CHOOSE({1,2,3}, L18,P18,T18,),2)+H18</f>
        <v>127.25</v>
      </c>
    </row>
    <row r="19" spans="1:21" ht="44.25" customHeight="1">
      <c r="A19" s="27">
        <v>16</v>
      </c>
      <c r="B19" s="14" t="s">
        <v>294</v>
      </c>
      <c r="C19" s="14" t="s">
        <v>308</v>
      </c>
      <c r="D19" s="14" t="s">
        <v>55</v>
      </c>
      <c r="E19" s="6">
        <v>34</v>
      </c>
      <c r="F19" s="90">
        <v>23</v>
      </c>
      <c r="G19" s="6">
        <v>1</v>
      </c>
      <c r="H19" s="186">
        <f t="shared" si="0"/>
        <v>78</v>
      </c>
      <c r="I19" s="6">
        <v>21</v>
      </c>
      <c r="J19" s="90" t="s">
        <v>27</v>
      </c>
      <c r="K19" s="6">
        <v>0.25</v>
      </c>
      <c r="L19" s="186">
        <v>0</v>
      </c>
      <c r="M19" s="6">
        <v>24</v>
      </c>
      <c r="N19" s="54" t="s">
        <v>27</v>
      </c>
      <c r="O19" s="6">
        <v>0.25</v>
      </c>
      <c r="P19" s="186">
        <v>0</v>
      </c>
      <c r="Q19" s="6">
        <v>28</v>
      </c>
      <c r="R19" s="108" t="s">
        <v>295</v>
      </c>
      <c r="S19" s="6">
        <v>0.5</v>
      </c>
      <c r="T19" s="186">
        <f>(101-R19)*S19</f>
        <v>41</v>
      </c>
      <c r="U19" s="187">
        <f>LARGE(CHOOSE({1,2,3}, L19,P19,T19),1)+LARGE(CHOOSE({1,2,3}, L19,P19,T19,),2)+H19</f>
        <v>119</v>
      </c>
    </row>
    <row r="20" spans="1:21" ht="44.25" customHeight="1">
      <c r="A20" s="27">
        <v>17</v>
      </c>
      <c r="B20" s="14" t="s">
        <v>286</v>
      </c>
      <c r="C20" s="14" t="s">
        <v>303</v>
      </c>
      <c r="D20" s="14" t="s">
        <v>55</v>
      </c>
      <c r="E20" s="6">
        <v>34</v>
      </c>
      <c r="F20" s="90">
        <v>26</v>
      </c>
      <c r="G20" s="6">
        <v>1</v>
      </c>
      <c r="H20" s="186">
        <f t="shared" si="0"/>
        <v>75</v>
      </c>
      <c r="I20" s="6">
        <v>21</v>
      </c>
      <c r="J20" s="90" t="s">
        <v>27</v>
      </c>
      <c r="K20" s="6">
        <v>0.25</v>
      </c>
      <c r="L20" s="186">
        <v>0</v>
      </c>
      <c r="M20" s="6">
        <v>24</v>
      </c>
      <c r="N20" s="54" t="s">
        <v>27</v>
      </c>
      <c r="O20" s="6">
        <v>0.25</v>
      </c>
      <c r="P20" s="186">
        <v>0</v>
      </c>
      <c r="Q20" s="6">
        <v>28</v>
      </c>
      <c r="R20" s="108" t="s">
        <v>287</v>
      </c>
      <c r="S20" s="6">
        <v>0.5</v>
      </c>
      <c r="T20" s="186">
        <f>(101-R20)*S20</f>
        <v>43</v>
      </c>
      <c r="U20" s="187">
        <f>LARGE(CHOOSE({1,2,3}, L20,P20,T20),1)+LARGE(CHOOSE({1,2,3}, L20,P20,T20,),2)+H20</f>
        <v>118</v>
      </c>
    </row>
    <row r="21" spans="1:21" ht="44.25" customHeight="1">
      <c r="A21" s="27">
        <v>18</v>
      </c>
      <c r="B21" s="112" t="s">
        <v>129</v>
      </c>
      <c r="C21" s="112" t="s">
        <v>91</v>
      </c>
      <c r="D21" s="112" t="s">
        <v>53</v>
      </c>
      <c r="E21" s="6">
        <v>34</v>
      </c>
      <c r="F21" s="6" t="s">
        <v>27</v>
      </c>
      <c r="G21" s="6">
        <v>1</v>
      </c>
      <c r="H21" s="186">
        <v>0</v>
      </c>
      <c r="I21" s="6">
        <v>21</v>
      </c>
      <c r="J21" s="6">
        <v>3</v>
      </c>
      <c r="K21" s="6">
        <v>0.25</v>
      </c>
      <c r="L21" s="186">
        <f>(101-J21)*K21</f>
        <v>24.5</v>
      </c>
      <c r="M21" s="6">
        <v>24</v>
      </c>
      <c r="N21" s="6">
        <v>1</v>
      </c>
      <c r="O21" s="6">
        <v>0.25</v>
      </c>
      <c r="P21" s="186">
        <f>(101-N21)*O21</f>
        <v>25</v>
      </c>
      <c r="Q21" s="6">
        <v>28</v>
      </c>
      <c r="R21" s="6">
        <v>5</v>
      </c>
      <c r="S21" s="6">
        <v>0.5</v>
      </c>
      <c r="T21" s="186">
        <f>(101-R21)*S21</f>
        <v>48</v>
      </c>
      <c r="U21" s="187">
        <f>LARGE(CHOOSE({1,2,3}, L21,P21,T21),1)+LARGE(CHOOSE({1,2,3}, L21,P21,T21,),2)+H21</f>
        <v>73</v>
      </c>
    </row>
    <row r="22" spans="1:21" ht="44.25" customHeight="1">
      <c r="A22" s="27">
        <v>19</v>
      </c>
      <c r="B22" s="14" t="s">
        <v>202</v>
      </c>
      <c r="C22" s="14" t="s">
        <v>203</v>
      </c>
      <c r="D22" s="14" t="s">
        <v>58</v>
      </c>
      <c r="E22" s="6">
        <v>34</v>
      </c>
      <c r="F22" s="90">
        <v>29</v>
      </c>
      <c r="G22" s="6">
        <v>1</v>
      </c>
      <c r="H22" s="186">
        <f>(101-F22)*G22</f>
        <v>72</v>
      </c>
      <c r="I22" s="6">
        <v>21</v>
      </c>
      <c r="J22" s="90" t="s">
        <v>27</v>
      </c>
      <c r="K22" s="6">
        <v>0.25</v>
      </c>
      <c r="L22" s="186">
        <v>0</v>
      </c>
      <c r="M22" s="6">
        <v>24</v>
      </c>
      <c r="N22" s="6">
        <v>19</v>
      </c>
      <c r="O22" s="6">
        <v>0.25</v>
      </c>
      <c r="P22" s="186">
        <f>(101-N22)*O22</f>
        <v>20.5</v>
      </c>
      <c r="Q22" s="6">
        <v>28</v>
      </c>
      <c r="R22" s="54" t="s">
        <v>27</v>
      </c>
      <c r="S22" s="6">
        <v>0.5</v>
      </c>
      <c r="T22" s="186">
        <v>0</v>
      </c>
      <c r="U22" s="187">
        <f>LARGE(CHOOSE({1,2,3}, L22,P22,T22),1)+LARGE(CHOOSE({1,2,3}, L22,P22,T22,),2)+H22</f>
        <v>92.5</v>
      </c>
    </row>
    <row r="23" spans="1:21" s="25" customFormat="1" ht="44.25" customHeight="1">
      <c r="A23" s="27">
        <v>20</v>
      </c>
      <c r="B23" s="112" t="s">
        <v>18</v>
      </c>
      <c r="C23" s="112" t="s">
        <v>42</v>
      </c>
      <c r="D23" s="112" t="s">
        <v>314</v>
      </c>
      <c r="E23" s="6">
        <v>34</v>
      </c>
      <c r="F23" s="90">
        <v>9</v>
      </c>
      <c r="G23" s="6">
        <v>1</v>
      </c>
      <c r="H23" s="186">
        <f>(101-F23)*G23</f>
        <v>92</v>
      </c>
      <c r="I23" s="6">
        <v>21</v>
      </c>
      <c r="J23" s="90" t="s">
        <v>27</v>
      </c>
      <c r="K23" s="6">
        <v>0.25</v>
      </c>
      <c r="L23" s="186">
        <v>0</v>
      </c>
      <c r="M23" s="6">
        <v>24</v>
      </c>
      <c r="N23" s="54" t="s">
        <v>27</v>
      </c>
      <c r="O23" s="6">
        <v>0.25</v>
      </c>
      <c r="P23" s="186">
        <v>0</v>
      </c>
      <c r="Q23" s="6">
        <v>28</v>
      </c>
      <c r="R23" s="54" t="s">
        <v>27</v>
      </c>
      <c r="S23" s="6">
        <v>0.5</v>
      </c>
      <c r="T23" s="186">
        <v>0</v>
      </c>
      <c r="U23" s="187">
        <f>LARGE(CHOOSE({1,2,3}, L23,P23,T23),1)+LARGE(CHOOSE({1,2,3}, L23,P23,T23,),2)+H23</f>
        <v>92</v>
      </c>
    </row>
    <row r="24" spans="1:21" ht="44.25" customHeight="1">
      <c r="A24" s="27">
        <v>21</v>
      </c>
      <c r="B24" s="111" t="s">
        <v>315</v>
      </c>
      <c r="C24" s="14" t="s">
        <v>316</v>
      </c>
      <c r="D24" s="14" t="s">
        <v>58</v>
      </c>
      <c r="E24" s="6">
        <v>34</v>
      </c>
      <c r="F24" s="53">
        <v>10</v>
      </c>
      <c r="G24" s="6">
        <v>1</v>
      </c>
      <c r="H24" s="186">
        <f>(101-F24)*G24</f>
        <v>91</v>
      </c>
      <c r="I24" s="53">
        <v>21</v>
      </c>
      <c r="J24" s="90" t="s">
        <v>27</v>
      </c>
      <c r="K24" s="6">
        <v>0.25</v>
      </c>
      <c r="L24" s="186">
        <v>0</v>
      </c>
      <c r="M24" s="6">
        <v>24</v>
      </c>
      <c r="N24" s="54" t="s">
        <v>27</v>
      </c>
      <c r="O24" s="6">
        <v>0.25</v>
      </c>
      <c r="P24" s="186">
        <v>0</v>
      </c>
      <c r="Q24" s="6">
        <v>28</v>
      </c>
      <c r="R24" s="54" t="s">
        <v>27</v>
      </c>
      <c r="S24" s="6">
        <v>0.5</v>
      </c>
      <c r="T24" s="186">
        <v>0</v>
      </c>
      <c r="U24" s="187">
        <f>LARGE(CHOOSE({1,2,3}, L24,P24,T24),1)+LARGE(CHOOSE({1,2,3}, L24,P24,T24,),2)+H24</f>
        <v>91</v>
      </c>
    </row>
    <row r="25" spans="1:21" ht="44.25" customHeight="1">
      <c r="A25" s="27">
        <v>22</v>
      </c>
      <c r="B25" s="112" t="s">
        <v>71</v>
      </c>
      <c r="C25" s="112" t="s">
        <v>73</v>
      </c>
      <c r="D25" s="112" t="s">
        <v>54</v>
      </c>
      <c r="E25" s="6">
        <v>34</v>
      </c>
      <c r="F25" s="6" t="s">
        <v>27</v>
      </c>
      <c r="G25" s="6">
        <v>1</v>
      </c>
      <c r="H25" s="186">
        <v>0</v>
      </c>
      <c r="I25" s="6">
        <v>21</v>
      </c>
      <c r="J25" s="6">
        <v>12</v>
      </c>
      <c r="K25" s="6">
        <v>0.25</v>
      </c>
      <c r="L25" s="186">
        <f>(101-J25)*K25</f>
        <v>22.25</v>
      </c>
      <c r="M25" s="6">
        <v>24</v>
      </c>
      <c r="N25" s="54">
        <v>10</v>
      </c>
      <c r="O25" s="6">
        <v>0.25</v>
      </c>
      <c r="P25" s="186">
        <f>(101-N25)*O25</f>
        <v>22.75</v>
      </c>
      <c r="Q25" s="6">
        <v>28</v>
      </c>
      <c r="R25" s="54">
        <v>11</v>
      </c>
      <c r="S25" s="6">
        <v>0.5</v>
      </c>
      <c r="T25" s="186">
        <f>(101-R25)*S25</f>
        <v>45</v>
      </c>
      <c r="U25" s="187">
        <f>LARGE(CHOOSE({1,2,3}, L25,P25,T25),1)+LARGE(CHOOSE({1,2,3}, L25,P25,T25,),2)+H25</f>
        <v>67.75</v>
      </c>
    </row>
    <row r="26" spans="1:21" ht="44.25" customHeight="1">
      <c r="A26" s="27">
        <v>23</v>
      </c>
      <c r="B26" s="14" t="s">
        <v>318</v>
      </c>
      <c r="C26" s="111" t="s">
        <v>317</v>
      </c>
      <c r="D26" s="109" t="s">
        <v>58</v>
      </c>
      <c r="E26" s="6">
        <v>34</v>
      </c>
      <c r="F26" s="53">
        <v>16</v>
      </c>
      <c r="G26" s="6">
        <v>1</v>
      </c>
      <c r="H26" s="186">
        <f t="shared" ref="H26:H39" si="4">(101-F26)*G26</f>
        <v>85</v>
      </c>
      <c r="I26" s="6">
        <v>21</v>
      </c>
      <c r="J26" s="90" t="s">
        <v>27</v>
      </c>
      <c r="K26" s="6">
        <v>0.25</v>
      </c>
      <c r="L26" s="186">
        <v>0</v>
      </c>
      <c r="M26" s="6">
        <v>24</v>
      </c>
      <c r="N26" s="54" t="s">
        <v>27</v>
      </c>
      <c r="O26" s="6">
        <v>0.25</v>
      </c>
      <c r="P26" s="186">
        <v>0</v>
      </c>
      <c r="Q26" s="6">
        <v>28</v>
      </c>
      <c r="R26" s="54" t="s">
        <v>27</v>
      </c>
      <c r="S26" s="6">
        <v>0.5</v>
      </c>
      <c r="T26" s="186">
        <v>0</v>
      </c>
      <c r="U26" s="187">
        <f>LARGE(CHOOSE({1,2,3}, L26,P26,T26),1)+LARGE(CHOOSE({1,2,3}, L26,P26,T26,),2)+H26</f>
        <v>85</v>
      </c>
    </row>
    <row r="27" spans="1:21" ht="44.25" customHeight="1">
      <c r="A27" s="27">
        <v>24</v>
      </c>
      <c r="B27" s="14" t="s">
        <v>319</v>
      </c>
      <c r="C27" s="14" t="s">
        <v>320</v>
      </c>
      <c r="D27" s="14" t="s">
        <v>58</v>
      </c>
      <c r="E27" s="6">
        <v>34</v>
      </c>
      <c r="F27" s="53">
        <v>19</v>
      </c>
      <c r="G27" s="6">
        <v>1</v>
      </c>
      <c r="H27" s="186">
        <f t="shared" si="4"/>
        <v>82</v>
      </c>
      <c r="I27" s="53">
        <v>21</v>
      </c>
      <c r="J27" s="90" t="s">
        <v>27</v>
      </c>
      <c r="K27" s="6">
        <v>0.25</v>
      </c>
      <c r="L27" s="186">
        <v>0</v>
      </c>
      <c r="M27" s="6">
        <v>24</v>
      </c>
      <c r="N27" s="54" t="s">
        <v>27</v>
      </c>
      <c r="O27" s="6">
        <v>0.25</v>
      </c>
      <c r="P27" s="186">
        <v>0</v>
      </c>
      <c r="Q27" s="6">
        <v>28</v>
      </c>
      <c r="R27" s="54" t="s">
        <v>27</v>
      </c>
      <c r="S27" s="6">
        <v>0.5</v>
      </c>
      <c r="T27" s="186">
        <v>0</v>
      </c>
      <c r="U27" s="187">
        <f>LARGE(CHOOSE({1,2,3}, L27,P27,T27),1)+LARGE(CHOOSE({1,2,3}, L27,P27,T27,),2)+H27</f>
        <v>82</v>
      </c>
    </row>
    <row r="28" spans="1:21" ht="44.25" customHeight="1">
      <c r="A28" s="27">
        <v>25</v>
      </c>
      <c r="B28" s="14" t="s">
        <v>321</v>
      </c>
      <c r="C28" s="14" t="s">
        <v>322</v>
      </c>
      <c r="D28" s="14" t="s">
        <v>61</v>
      </c>
      <c r="E28" s="6">
        <v>34</v>
      </c>
      <c r="F28" s="53">
        <v>20</v>
      </c>
      <c r="G28" s="6">
        <v>1</v>
      </c>
      <c r="H28" s="186">
        <f t="shared" si="4"/>
        <v>81</v>
      </c>
      <c r="I28" s="6">
        <v>21</v>
      </c>
      <c r="J28" s="90" t="s">
        <v>27</v>
      </c>
      <c r="K28" s="6">
        <v>0.25</v>
      </c>
      <c r="L28" s="186">
        <v>0</v>
      </c>
      <c r="M28" s="6">
        <v>24</v>
      </c>
      <c r="N28" s="54" t="s">
        <v>27</v>
      </c>
      <c r="O28" s="6">
        <v>0.25</v>
      </c>
      <c r="P28" s="186">
        <v>0</v>
      </c>
      <c r="Q28" s="6">
        <v>28</v>
      </c>
      <c r="R28" s="54" t="s">
        <v>27</v>
      </c>
      <c r="S28" s="6">
        <v>0.5</v>
      </c>
      <c r="T28" s="186">
        <v>0</v>
      </c>
      <c r="U28" s="187">
        <f>LARGE(CHOOSE({1,2,3}, L28,P28,T28),1)+LARGE(CHOOSE({1,2,3}, L28,P28,T28,),2)+H28</f>
        <v>81</v>
      </c>
    </row>
    <row r="29" spans="1:21" ht="44.25" customHeight="1">
      <c r="A29" s="27">
        <v>26</v>
      </c>
      <c r="B29" s="14" t="s">
        <v>323</v>
      </c>
      <c r="C29" s="14" t="s">
        <v>324</v>
      </c>
      <c r="D29" s="14" t="s">
        <v>58</v>
      </c>
      <c r="E29" s="6">
        <v>34</v>
      </c>
      <c r="F29" s="53">
        <v>21</v>
      </c>
      <c r="G29" s="6">
        <v>1</v>
      </c>
      <c r="H29" s="186">
        <f t="shared" si="4"/>
        <v>80</v>
      </c>
      <c r="I29" s="53">
        <v>21</v>
      </c>
      <c r="J29" s="90" t="s">
        <v>27</v>
      </c>
      <c r="K29" s="6">
        <v>0.25</v>
      </c>
      <c r="L29" s="186">
        <v>0</v>
      </c>
      <c r="M29" s="6">
        <v>24</v>
      </c>
      <c r="N29" s="54" t="s">
        <v>27</v>
      </c>
      <c r="O29" s="6">
        <v>0.25</v>
      </c>
      <c r="P29" s="186">
        <v>0</v>
      </c>
      <c r="Q29" s="6">
        <v>28</v>
      </c>
      <c r="R29" s="54" t="s">
        <v>27</v>
      </c>
      <c r="S29" s="6">
        <v>0.5</v>
      </c>
      <c r="T29" s="186">
        <v>0</v>
      </c>
      <c r="U29" s="187">
        <f>LARGE(CHOOSE({1,2,3}, L29,P29,T29),1)+LARGE(CHOOSE({1,2,3}, L29,P29,T29,),2)+H29</f>
        <v>80</v>
      </c>
    </row>
    <row r="30" spans="1:21" ht="44.25" customHeight="1">
      <c r="A30" s="27">
        <v>27</v>
      </c>
      <c r="B30" s="14" t="s">
        <v>325</v>
      </c>
      <c r="C30" s="14" t="s">
        <v>6</v>
      </c>
      <c r="D30" s="14" t="s">
        <v>61</v>
      </c>
      <c r="E30" s="6">
        <v>34</v>
      </c>
      <c r="F30" s="53">
        <v>22</v>
      </c>
      <c r="G30" s="6">
        <v>1</v>
      </c>
      <c r="H30" s="186">
        <f t="shared" si="4"/>
        <v>79</v>
      </c>
      <c r="I30" s="6">
        <v>21</v>
      </c>
      <c r="J30" s="90" t="s">
        <v>27</v>
      </c>
      <c r="K30" s="6">
        <v>0.25</v>
      </c>
      <c r="L30" s="186">
        <v>0</v>
      </c>
      <c r="M30" s="6">
        <v>24</v>
      </c>
      <c r="N30" s="54" t="s">
        <v>27</v>
      </c>
      <c r="O30" s="6">
        <v>0.25</v>
      </c>
      <c r="P30" s="186">
        <v>0</v>
      </c>
      <c r="Q30" s="6">
        <v>28</v>
      </c>
      <c r="R30" s="54" t="s">
        <v>27</v>
      </c>
      <c r="S30" s="6">
        <v>0.5</v>
      </c>
      <c r="T30" s="186">
        <v>0</v>
      </c>
      <c r="U30" s="187">
        <f>LARGE(CHOOSE({1,2,3}, L30,P30,T30),1)+LARGE(CHOOSE({1,2,3}, L30,P30,T30,),2)+H30</f>
        <v>79</v>
      </c>
    </row>
    <row r="31" spans="1:21" ht="44.25" customHeight="1">
      <c r="A31" s="27">
        <v>28</v>
      </c>
      <c r="B31" s="14" t="s">
        <v>326</v>
      </c>
      <c r="C31" s="14" t="s">
        <v>327</v>
      </c>
      <c r="D31" s="14" t="s">
        <v>55</v>
      </c>
      <c r="E31" s="6">
        <v>34</v>
      </c>
      <c r="F31" s="53">
        <v>24</v>
      </c>
      <c r="G31" s="6">
        <v>1</v>
      </c>
      <c r="H31" s="186">
        <f t="shared" si="4"/>
        <v>77</v>
      </c>
      <c r="I31" s="53">
        <v>21</v>
      </c>
      <c r="J31" s="90" t="s">
        <v>27</v>
      </c>
      <c r="K31" s="6">
        <v>0.25</v>
      </c>
      <c r="L31" s="186">
        <v>0</v>
      </c>
      <c r="M31" s="6">
        <v>24</v>
      </c>
      <c r="N31" s="54" t="s">
        <v>27</v>
      </c>
      <c r="O31" s="6">
        <v>0.25</v>
      </c>
      <c r="P31" s="186">
        <v>0</v>
      </c>
      <c r="Q31" s="6">
        <v>28</v>
      </c>
      <c r="R31" s="54" t="s">
        <v>27</v>
      </c>
      <c r="S31" s="6">
        <v>0.5</v>
      </c>
      <c r="T31" s="186">
        <v>0</v>
      </c>
      <c r="U31" s="187">
        <f>LARGE(CHOOSE({1,2,3}, L31,P31,T31),1)+LARGE(CHOOSE({1,2,3}, L31,P31,T31,),2)+H31</f>
        <v>77</v>
      </c>
    </row>
    <row r="32" spans="1:21" ht="44.25" customHeight="1">
      <c r="A32" s="27">
        <v>29</v>
      </c>
      <c r="B32" s="14" t="s">
        <v>328</v>
      </c>
      <c r="C32" s="14" t="s">
        <v>329</v>
      </c>
      <c r="D32" s="14" t="s">
        <v>58</v>
      </c>
      <c r="E32" s="6">
        <v>34</v>
      </c>
      <c r="F32" s="53">
        <v>25</v>
      </c>
      <c r="G32" s="6">
        <v>1</v>
      </c>
      <c r="H32" s="186">
        <f t="shared" si="4"/>
        <v>76</v>
      </c>
      <c r="I32" s="6">
        <v>21</v>
      </c>
      <c r="J32" s="90" t="s">
        <v>27</v>
      </c>
      <c r="K32" s="6">
        <v>0.25</v>
      </c>
      <c r="L32" s="186">
        <v>0</v>
      </c>
      <c r="M32" s="6">
        <v>24</v>
      </c>
      <c r="N32" s="54" t="s">
        <v>27</v>
      </c>
      <c r="O32" s="6">
        <v>0.25</v>
      </c>
      <c r="P32" s="186">
        <v>0</v>
      </c>
      <c r="Q32" s="6">
        <v>28</v>
      </c>
      <c r="R32" s="54" t="s">
        <v>27</v>
      </c>
      <c r="S32" s="6">
        <v>0.5</v>
      </c>
      <c r="T32" s="186">
        <v>0</v>
      </c>
      <c r="U32" s="187">
        <f>LARGE(CHOOSE({1,2,3}, L32,P32,T32),1)+LARGE(CHOOSE({1,2,3}, L32,P32,T32,),2)+H32</f>
        <v>76</v>
      </c>
    </row>
    <row r="33" spans="1:21" ht="44.25" customHeight="1">
      <c r="A33" s="27">
        <v>30</v>
      </c>
      <c r="B33" s="14" t="s">
        <v>330</v>
      </c>
      <c r="C33" s="14" t="s">
        <v>331</v>
      </c>
      <c r="D33" s="14" t="s">
        <v>55</v>
      </c>
      <c r="E33" s="6">
        <v>34</v>
      </c>
      <c r="F33" s="53">
        <v>27</v>
      </c>
      <c r="G33" s="6">
        <v>1</v>
      </c>
      <c r="H33" s="186">
        <f t="shared" si="4"/>
        <v>74</v>
      </c>
      <c r="I33" s="53">
        <v>21</v>
      </c>
      <c r="J33" s="90" t="s">
        <v>27</v>
      </c>
      <c r="K33" s="6">
        <v>0.25</v>
      </c>
      <c r="L33" s="186">
        <v>0</v>
      </c>
      <c r="M33" s="6">
        <v>24</v>
      </c>
      <c r="N33" s="54" t="s">
        <v>27</v>
      </c>
      <c r="O33" s="6">
        <v>0.25</v>
      </c>
      <c r="P33" s="186">
        <v>0</v>
      </c>
      <c r="Q33" s="6">
        <v>28</v>
      </c>
      <c r="R33" s="54" t="s">
        <v>27</v>
      </c>
      <c r="S33" s="6">
        <v>0.5</v>
      </c>
      <c r="T33" s="186">
        <v>0</v>
      </c>
      <c r="U33" s="187">
        <f>LARGE(CHOOSE({1,2,3}, L33,P33,T33),1)+LARGE(CHOOSE({1,2,3}, L33,P33,T33,),2)+H33</f>
        <v>74</v>
      </c>
    </row>
    <row r="34" spans="1:21" ht="44.25" customHeight="1">
      <c r="A34" s="27">
        <v>31</v>
      </c>
      <c r="B34" s="14" t="s">
        <v>333</v>
      </c>
      <c r="C34" s="14" t="s">
        <v>332</v>
      </c>
      <c r="D34" s="14" t="s">
        <v>55</v>
      </c>
      <c r="E34" s="6">
        <v>34</v>
      </c>
      <c r="F34" s="53">
        <v>28</v>
      </c>
      <c r="G34" s="6">
        <v>1</v>
      </c>
      <c r="H34" s="186">
        <f t="shared" si="4"/>
        <v>73</v>
      </c>
      <c r="I34" s="6">
        <v>21</v>
      </c>
      <c r="J34" s="90" t="s">
        <v>27</v>
      </c>
      <c r="K34" s="6">
        <v>0.25</v>
      </c>
      <c r="L34" s="186">
        <v>0</v>
      </c>
      <c r="M34" s="6">
        <v>24</v>
      </c>
      <c r="N34" s="54" t="s">
        <v>27</v>
      </c>
      <c r="O34" s="6">
        <v>0.25</v>
      </c>
      <c r="P34" s="186">
        <v>0</v>
      </c>
      <c r="Q34" s="6">
        <v>28</v>
      </c>
      <c r="R34" s="54" t="s">
        <v>27</v>
      </c>
      <c r="S34" s="6">
        <v>0.5</v>
      </c>
      <c r="T34" s="186">
        <v>0</v>
      </c>
      <c r="U34" s="187">
        <f>LARGE(CHOOSE({1,2,3}, L34,P34,T34),1)+LARGE(CHOOSE({1,2,3}, L34,P34,T34,),2)+H34</f>
        <v>73</v>
      </c>
    </row>
    <row r="35" spans="1:21" ht="44.25" customHeight="1">
      <c r="A35" s="27">
        <v>32</v>
      </c>
      <c r="B35" s="14" t="s">
        <v>335</v>
      </c>
      <c r="C35" s="14" t="s">
        <v>334</v>
      </c>
      <c r="D35" s="14" t="s">
        <v>55</v>
      </c>
      <c r="E35" s="6">
        <v>34</v>
      </c>
      <c r="F35" s="53">
        <v>30</v>
      </c>
      <c r="G35" s="6">
        <v>1</v>
      </c>
      <c r="H35" s="186">
        <f t="shared" si="4"/>
        <v>71</v>
      </c>
      <c r="I35" s="53">
        <v>21</v>
      </c>
      <c r="J35" s="90" t="s">
        <v>27</v>
      </c>
      <c r="K35" s="6">
        <v>0.25</v>
      </c>
      <c r="L35" s="186">
        <v>0</v>
      </c>
      <c r="M35" s="6">
        <v>24</v>
      </c>
      <c r="N35" s="54" t="s">
        <v>27</v>
      </c>
      <c r="O35" s="6">
        <v>0.25</v>
      </c>
      <c r="P35" s="186">
        <v>0</v>
      </c>
      <c r="Q35" s="6">
        <v>28</v>
      </c>
      <c r="R35" s="54" t="s">
        <v>27</v>
      </c>
      <c r="S35" s="6">
        <v>0.5</v>
      </c>
      <c r="T35" s="186">
        <v>0</v>
      </c>
      <c r="U35" s="187">
        <f>LARGE(CHOOSE({1,2,3}, L35,P35,T35),1)+LARGE(CHOOSE({1,2,3}, L35,P35,T35,),2)+H35</f>
        <v>71</v>
      </c>
    </row>
    <row r="36" spans="1:21" ht="44.25" customHeight="1">
      <c r="A36" s="27">
        <v>33</v>
      </c>
      <c r="B36" s="14" t="s">
        <v>337</v>
      </c>
      <c r="C36" s="14" t="s">
        <v>336</v>
      </c>
      <c r="D36" s="14" t="s">
        <v>55</v>
      </c>
      <c r="E36" s="6">
        <v>34</v>
      </c>
      <c r="F36" s="53">
        <v>31</v>
      </c>
      <c r="G36" s="6">
        <v>1</v>
      </c>
      <c r="H36" s="186">
        <f t="shared" si="4"/>
        <v>70</v>
      </c>
      <c r="I36" s="6">
        <v>21</v>
      </c>
      <c r="J36" s="90" t="s">
        <v>27</v>
      </c>
      <c r="K36" s="6">
        <v>0.25</v>
      </c>
      <c r="L36" s="186">
        <v>0</v>
      </c>
      <c r="M36" s="6">
        <v>24</v>
      </c>
      <c r="N36" s="54" t="s">
        <v>27</v>
      </c>
      <c r="O36" s="6">
        <v>0.25</v>
      </c>
      <c r="P36" s="186">
        <v>0</v>
      </c>
      <c r="Q36" s="6">
        <v>28</v>
      </c>
      <c r="R36" s="54" t="s">
        <v>27</v>
      </c>
      <c r="S36" s="6">
        <v>0.5</v>
      </c>
      <c r="T36" s="186">
        <v>0</v>
      </c>
      <c r="U36" s="187">
        <f>LARGE(CHOOSE({1,2,3}, L36,P36,T36),1)+LARGE(CHOOSE({1,2,3}, L36,P36,T36,),2)+H36</f>
        <v>70</v>
      </c>
    </row>
    <row r="37" spans="1:21" ht="44.25" customHeight="1">
      <c r="A37" s="27">
        <v>34</v>
      </c>
      <c r="B37" s="14" t="s">
        <v>338</v>
      </c>
      <c r="C37" s="14" t="s">
        <v>312</v>
      </c>
      <c r="D37" s="14" t="s">
        <v>61</v>
      </c>
      <c r="E37" s="6">
        <v>34</v>
      </c>
      <c r="F37" s="53">
        <v>32</v>
      </c>
      <c r="G37" s="6">
        <v>1</v>
      </c>
      <c r="H37" s="186">
        <f t="shared" si="4"/>
        <v>69</v>
      </c>
      <c r="I37" s="53">
        <v>21</v>
      </c>
      <c r="J37" s="90" t="s">
        <v>27</v>
      </c>
      <c r="K37" s="6">
        <v>0.25</v>
      </c>
      <c r="L37" s="186">
        <v>0</v>
      </c>
      <c r="M37" s="6">
        <v>24</v>
      </c>
      <c r="N37" s="54" t="s">
        <v>27</v>
      </c>
      <c r="O37" s="6">
        <v>0.25</v>
      </c>
      <c r="P37" s="186">
        <v>0</v>
      </c>
      <c r="Q37" s="6">
        <v>28</v>
      </c>
      <c r="R37" s="54" t="s">
        <v>27</v>
      </c>
      <c r="S37" s="6">
        <v>0.5</v>
      </c>
      <c r="T37" s="186">
        <v>0</v>
      </c>
      <c r="U37" s="187">
        <f>LARGE(CHOOSE({1,2,3}, L37,P37,T37),1)+LARGE(CHOOSE({1,2,3}, L37,P37,T37,),2)+H37</f>
        <v>69</v>
      </c>
    </row>
    <row r="38" spans="1:21" ht="44.25" customHeight="1">
      <c r="A38" s="27">
        <v>35</v>
      </c>
      <c r="B38" s="14" t="s">
        <v>340</v>
      </c>
      <c r="C38" s="14" t="s">
        <v>339</v>
      </c>
      <c r="D38" s="14" t="s">
        <v>61</v>
      </c>
      <c r="E38" s="6">
        <v>34</v>
      </c>
      <c r="F38" s="53">
        <v>33</v>
      </c>
      <c r="G38" s="6">
        <v>1</v>
      </c>
      <c r="H38" s="186">
        <f t="shared" si="4"/>
        <v>68</v>
      </c>
      <c r="I38" s="6">
        <v>21</v>
      </c>
      <c r="J38" s="90" t="s">
        <v>27</v>
      </c>
      <c r="K38" s="6">
        <v>0.25</v>
      </c>
      <c r="L38" s="186">
        <v>0</v>
      </c>
      <c r="M38" s="6">
        <v>24</v>
      </c>
      <c r="N38" s="54" t="s">
        <v>27</v>
      </c>
      <c r="O38" s="6">
        <v>0.25</v>
      </c>
      <c r="P38" s="186">
        <v>0</v>
      </c>
      <c r="Q38" s="6">
        <v>28</v>
      </c>
      <c r="R38" s="54" t="s">
        <v>27</v>
      </c>
      <c r="S38" s="6">
        <v>0.5</v>
      </c>
      <c r="T38" s="186">
        <v>0</v>
      </c>
      <c r="U38" s="187">
        <f>LARGE(CHOOSE({1,2,3}, L38,P38,T38),1)+LARGE(CHOOSE({1,2,3}, L38,P38,T38,),2)+H38</f>
        <v>68</v>
      </c>
    </row>
    <row r="39" spans="1:21" ht="44.25" customHeight="1">
      <c r="A39" s="27">
        <v>36</v>
      </c>
      <c r="B39" s="14" t="s">
        <v>342</v>
      </c>
      <c r="C39" s="14" t="s">
        <v>341</v>
      </c>
      <c r="D39" s="14" t="s">
        <v>61</v>
      </c>
      <c r="E39" s="6">
        <v>34</v>
      </c>
      <c r="F39" s="6">
        <v>34</v>
      </c>
      <c r="G39" s="6">
        <v>1</v>
      </c>
      <c r="H39" s="186">
        <f t="shared" si="4"/>
        <v>67</v>
      </c>
      <c r="I39" s="53">
        <v>21</v>
      </c>
      <c r="J39" s="90" t="s">
        <v>27</v>
      </c>
      <c r="K39" s="6">
        <v>0.25</v>
      </c>
      <c r="L39" s="186">
        <v>0</v>
      </c>
      <c r="M39" s="6">
        <v>24</v>
      </c>
      <c r="N39" s="54" t="s">
        <v>27</v>
      </c>
      <c r="O39" s="6">
        <v>0.25</v>
      </c>
      <c r="P39" s="186">
        <v>0</v>
      </c>
      <c r="Q39" s="6">
        <v>28</v>
      </c>
      <c r="R39" s="54" t="s">
        <v>27</v>
      </c>
      <c r="S39" s="6">
        <v>0.5</v>
      </c>
      <c r="T39" s="186">
        <v>0</v>
      </c>
      <c r="U39" s="187">
        <f>LARGE(CHOOSE({1,2,3}, L39,P39,T39),1)+LARGE(CHOOSE({1,2,3}, L39,P39,T39,),2)+H39</f>
        <v>67</v>
      </c>
    </row>
    <row r="40" spans="1:21" ht="44.25" customHeight="1">
      <c r="A40" s="27">
        <v>37</v>
      </c>
      <c r="B40" s="112" t="s">
        <v>130</v>
      </c>
      <c r="C40" s="112" t="s">
        <v>132</v>
      </c>
      <c r="D40" s="112" t="s">
        <v>131</v>
      </c>
      <c r="E40" s="6">
        <v>34</v>
      </c>
      <c r="F40" s="6" t="s">
        <v>27</v>
      </c>
      <c r="G40" s="6">
        <v>1</v>
      </c>
      <c r="H40" s="186">
        <v>0</v>
      </c>
      <c r="I40" s="6">
        <v>21</v>
      </c>
      <c r="J40" s="6">
        <v>16</v>
      </c>
      <c r="K40" s="6">
        <v>0.25</v>
      </c>
      <c r="L40" s="186">
        <f>(101-J40)*K40</f>
        <v>21.25</v>
      </c>
      <c r="M40" s="6">
        <v>24</v>
      </c>
      <c r="N40" s="54">
        <v>7</v>
      </c>
      <c r="O40" s="6">
        <v>0.25</v>
      </c>
      <c r="P40" s="186">
        <f>(101-N40)*O40</f>
        <v>23.5</v>
      </c>
      <c r="Q40" s="6">
        <v>28</v>
      </c>
      <c r="R40" s="54" t="s">
        <v>27</v>
      </c>
      <c r="S40" s="6">
        <v>0.5</v>
      </c>
      <c r="T40" s="186">
        <v>0</v>
      </c>
      <c r="U40" s="187">
        <f>LARGE(CHOOSE({1,2,3}, L40,P40,T40),1)+LARGE(CHOOSE({1,2,3}, L40,P40,T40,),2)+H40</f>
        <v>44.75</v>
      </c>
    </row>
    <row r="41" spans="1:21" ht="44.25" customHeight="1">
      <c r="A41" s="27">
        <v>38</v>
      </c>
      <c r="B41" s="14" t="s">
        <v>198</v>
      </c>
      <c r="C41" s="14" t="s">
        <v>199</v>
      </c>
      <c r="D41" s="14" t="s">
        <v>55</v>
      </c>
      <c r="E41" s="6">
        <v>34</v>
      </c>
      <c r="F41" s="6" t="s">
        <v>27</v>
      </c>
      <c r="G41" s="6">
        <v>1</v>
      </c>
      <c r="H41" s="186">
        <v>0</v>
      </c>
      <c r="I41" s="6">
        <v>21</v>
      </c>
      <c r="J41" s="53">
        <v>20</v>
      </c>
      <c r="K41" s="6">
        <v>0.25</v>
      </c>
      <c r="L41" s="186">
        <f>(101-J41)*K41</f>
        <v>20.25</v>
      </c>
      <c r="M41" s="6">
        <v>24</v>
      </c>
      <c r="N41" s="6">
        <v>16</v>
      </c>
      <c r="O41" s="6">
        <v>0.25</v>
      </c>
      <c r="P41" s="186">
        <f>(101-N41)*O41</f>
        <v>21.25</v>
      </c>
      <c r="Q41" s="6">
        <v>28</v>
      </c>
      <c r="R41" s="54" t="s">
        <v>27</v>
      </c>
      <c r="S41" s="6">
        <v>0.5</v>
      </c>
      <c r="T41" s="186">
        <v>0</v>
      </c>
      <c r="U41" s="187">
        <f>LARGE(CHOOSE({1,2,3}, L41,P41,T41),1)+LARGE(CHOOSE({1,2,3}, L41,P41,T41,),2)+H41</f>
        <v>41.5</v>
      </c>
    </row>
    <row r="42" spans="1:21" ht="44.25" customHeight="1">
      <c r="A42" s="27">
        <v>39</v>
      </c>
      <c r="B42" s="112" t="s">
        <v>23</v>
      </c>
      <c r="C42" s="112" t="s">
        <v>47</v>
      </c>
      <c r="D42" s="112" t="s">
        <v>54</v>
      </c>
      <c r="E42" s="6">
        <v>34</v>
      </c>
      <c r="F42" s="6" t="s">
        <v>27</v>
      </c>
      <c r="G42" s="6">
        <v>1</v>
      </c>
      <c r="H42" s="186">
        <v>0</v>
      </c>
      <c r="I42" s="6">
        <v>21</v>
      </c>
      <c r="J42" s="90" t="s">
        <v>27</v>
      </c>
      <c r="K42" s="6">
        <v>0.25</v>
      </c>
      <c r="L42" s="186">
        <v>0</v>
      </c>
      <c r="M42" s="6">
        <v>24</v>
      </c>
      <c r="N42" s="54" t="s">
        <v>27</v>
      </c>
      <c r="O42" s="6">
        <v>0.25</v>
      </c>
      <c r="P42" s="186">
        <v>0</v>
      </c>
      <c r="Q42" s="6">
        <v>28</v>
      </c>
      <c r="R42" s="54">
        <v>8</v>
      </c>
      <c r="S42" s="6">
        <v>0.5</v>
      </c>
      <c r="T42" s="186">
        <f>(101-R42)*S42</f>
        <v>46.5</v>
      </c>
      <c r="U42" s="187">
        <f>LARGE(CHOOSE({1,2,3}, L42,P42,T42),1)+LARGE(CHOOSE({1,2,3}, L42,P42,T42,),2)+H42</f>
        <v>46.5</v>
      </c>
    </row>
    <row r="43" spans="1:21" ht="44.25" customHeight="1">
      <c r="A43" s="27">
        <v>40</v>
      </c>
      <c r="B43" s="112" t="s">
        <v>239</v>
      </c>
      <c r="C43" s="112" t="s">
        <v>243</v>
      </c>
      <c r="D43" s="112" t="s">
        <v>240</v>
      </c>
      <c r="E43" s="6">
        <v>34</v>
      </c>
      <c r="F43" s="6" t="s">
        <v>27</v>
      </c>
      <c r="G43" s="6">
        <v>1</v>
      </c>
      <c r="H43" s="186">
        <v>0</v>
      </c>
      <c r="I43" s="6">
        <v>21</v>
      </c>
      <c r="J43" s="6">
        <v>11</v>
      </c>
      <c r="K43" s="6">
        <v>0.25</v>
      </c>
      <c r="L43" s="186">
        <f>(101-J43)*K43</f>
        <v>22.5</v>
      </c>
      <c r="M43" s="6">
        <v>24</v>
      </c>
      <c r="N43" s="54" t="s">
        <v>27</v>
      </c>
      <c r="O43" s="6">
        <v>0.25</v>
      </c>
      <c r="P43" s="186">
        <v>0</v>
      </c>
      <c r="Q43" s="6">
        <v>28</v>
      </c>
      <c r="R43" s="54" t="s">
        <v>27</v>
      </c>
      <c r="S43" s="6">
        <v>0.5</v>
      </c>
      <c r="T43" s="186">
        <v>0</v>
      </c>
      <c r="U43" s="187">
        <f>LARGE(CHOOSE({1,2,3}, L43,P43,T43),1)+LARGE(CHOOSE({1,2,3}, L43,P43,T43,),2)+H43</f>
        <v>22.5</v>
      </c>
    </row>
    <row r="44" spans="1:21" ht="44.25" customHeight="1">
      <c r="A44" s="27">
        <v>41</v>
      </c>
      <c r="B44" s="14" t="s">
        <v>284</v>
      </c>
      <c r="C44" s="14" t="s">
        <v>302</v>
      </c>
      <c r="D44" s="14" t="s">
        <v>55</v>
      </c>
      <c r="E44" s="6">
        <v>34</v>
      </c>
      <c r="F44" s="6" t="s">
        <v>27</v>
      </c>
      <c r="G44" s="6">
        <v>1</v>
      </c>
      <c r="H44" s="186">
        <v>0</v>
      </c>
      <c r="I44" s="6">
        <v>21</v>
      </c>
      <c r="J44" s="90" t="s">
        <v>27</v>
      </c>
      <c r="K44" s="6">
        <v>0.25</v>
      </c>
      <c r="L44" s="186">
        <v>0</v>
      </c>
      <c r="M44" s="6">
        <v>24</v>
      </c>
      <c r="N44" s="54" t="s">
        <v>27</v>
      </c>
      <c r="O44" s="6">
        <v>0.25</v>
      </c>
      <c r="P44" s="186">
        <v>0</v>
      </c>
      <c r="Q44" s="6">
        <v>28</v>
      </c>
      <c r="R44" s="108" t="s">
        <v>285</v>
      </c>
      <c r="S44" s="6">
        <v>0.5</v>
      </c>
      <c r="T44" s="186">
        <f>(101-R44)*S44</f>
        <v>43.5</v>
      </c>
      <c r="U44" s="187">
        <f>LARGE(CHOOSE({1,2,3}, L44,P44,T44),1)+LARGE(CHOOSE({1,2,3}, L44,P44,T44,),2)+H44</f>
        <v>43.5</v>
      </c>
    </row>
    <row r="45" spans="1:21" ht="44.25" customHeight="1">
      <c r="A45" s="27">
        <v>42</v>
      </c>
      <c r="B45" s="14" t="s">
        <v>288</v>
      </c>
      <c r="C45" s="14" t="s">
        <v>304</v>
      </c>
      <c r="D45" s="14" t="s">
        <v>110</v>
      </c>
      <c r="E45" s="6">
        <v>34</v>
      </c>
      <c r="F45" s="6" t="s">
        <v>27</v>
      </c>
      <c r="G45" s="6">
        <v>1</v>
      </c>
      <c r="H45" s="186">
        <v>0</v>
      </c>
      <c r="I45" s="6">
        <v>21</v>
      </c>
      <c r="J45" s="90" t="s">
        <v>27</v>
      </c>
      <c r="K45" s="6">
        <v>0.25</v>
      </c>
      <c r="L45" s="186">
        <v>0</v>
      </c>
      <c r="M45" s="6">
        <v>24</v>
      </c>
      <c r="N45" s="54" t="s">
        <v>27</v>
      </c>
      <c r="O45" s="6">
        <v>0.25</v>
      </c>
      <c r="P45" s="186">
        <v>0</v>
      </c>
      <c r="Q45" s="6">
        <v>28</v>
      </c>
      <c r="R45" s="108" t="s">
        <v>289</v>
      </c>
      <c r="S45" s="6">
        <v>0.5</v>
      </c>
      <c r="T45" s="186">
        <f>(101-R45)*S45</f>
        <v>42.5</v>
      </c>
      <c r="U45" s="187">
        <f>LARGE(CHOOSE({1,2,3}, L45,P45,T45),1)+LARGE(CHOOSE({1,2,3}, L45,P45,T45,),2)+H45</f>
        <v>42.5</v>
      </c>
    </row>
    <row r="46" spans="1:21" s="25" customFormat="1" ht="44.25" customHeight="1">
      <c r="A46" s="27">
        <v>43</v>
      </c>
      <c r="B46" s="14" t="s">
        <v>290</v>
      </c>
      <c r="C46" s="14" t="s">
        <v>305</v>
      </c>
      <c r="D46" s="14" t="s">
        <v>55</v>
      </c>
      <c r="E46" s="6">
        <v>34</v>
      </c>
      <c r="F46" s="6" t="s">
        <v>27</v>
      </c>
      <c r="G46" s="6">
        <v>1</v>
      </c>
      <c r="H46" s="186">
        <v>0</v>
      </c>
      <c r="I46" s="6">
        <v>21</v>
      </c>
      <c r="J46" s="90" t="s">
        <v>27</v>
      </c>
      <c r="K46" s="6">
        <v>0.25</v>
      </c>
      <c r="L46" s="186">
        <v>0</v>
      </c>
      <c r="M46" s="6">
        <v>24</v>
      </c>
      <c r="N46" s="54" t="s">
        <v>27</v>
      </c>
      <c r="O46" s="6">
        <v>0.25</v>
      </c>
      <c r="P46" s="186">
        <v>0</v>
      </c>
      <c r="Q46" s="6">
        <v>28</v>
      </c>
      <c r="R46" s="108" t="s">
        <v>291</v>
      </c>
      <c r="S46" s="6">
        <v>0.5</v>
      </c>
      <c r="T46" s="186">
        <f>(101-R46)*S46</f>
        <v>42</v>
      </c>
      <c r="U46" s="187">
        <f>LARGE(CHOOSE({1,2,3}, L46,P46,T46),1)+LARGE(CHOOSE({1,2,3}, L46,P46,T46,),2)+H46</f>
        <v>42</v>
      </c>
    </row>
    <row r="47" spans="1:21" s="25" customFormat="1" ht="44.25" customHeight="1">
      <c r="A47" s="27">
        <v>44</v>
      </c>
      <c r="B47" s="14" t="s">
        <v>292</v>
      </c>
      <c r="C47" s="14" t="s">
        <v>306</v>
      </c>
      <c r="D47" s="14" t="s">
        <v>307</v>
      </c>
      <c r="E47" s="6">
        <v>34</v>
      </c>
      <c r="F47" s="6" t="s">
        <v>27</v>
      </c>
      <c r="G47" s="6">
        <v>1</v>
      </c>
      <c r="H47" s="186">
        <v>0</v>
      </c>
      <c r="I47" s="6">
        <v>21</v>
      </c>
      <c r="J47" s="90" t="s">
        <v>27</v>
      </c>
      <c r="K47" s="6">
        <v>0.25</v>
      </c>
      <c r="L47" s="186">
        <v>0</v>
      </c>
      <c r="M47" s="6">
        <v>24</v>
      </c>
      <c r="N47" s="54" t="s">
        <v>27</v>
      </c>
      <c r="O47" s="6">
        <v>0.25</v>
      </c>
      <c r="P47" s="186">
        <v>0</v>
      </c>
      <c r="Q47" s="6">
        <v>28</v>
      </c>
      <c r="R47" s="108" t="s">
        <v>293</v>
      </c>
      <c r="S47" s="6">
        <v>0.5</v>
      </c>
      <c r="T47" s="186">
        <f>(101-R47)*S47</f>
        <v>41.5</v>
      </c>
      <c r="U47" s="187">
        <f>LARGE(CHOOSE({1,2,3}, L47,P47,T47),1)+LARGE(CHOOSE({1,2,3}, L47,P47,T47,),2)+H47</f>
        <v>41.5</v>
      </c>
    </row>
    <row r="48" spans="1:21" s="25" customFormat="1" ht="44.25" customHeight="1">
      <c r="A48" s="27">
        <v>45</v>
      </c>
      <c r="B48" s="14" t="s">
        <v>241</v>
      </c>
      <c r="C48" s="14" t="s">
        <v>242</v>
      </c>
      <c r="D48" s="14" t="s">
        <v>56</v>
      </c>
      <c r="E48" s="6">
        <v>34</v>
      </c>
      <c r="F48" s="6" t="s">
        <v>27</v>
      </c>
      <c r="G48" s="6">
        <v>1</v>
      </c>
      <c r="H48" s="186">
        <v>0</v>
      </c>
      <c r="I48" s="53">
        <v>21</v>
      </c>
      <c r="J48" s="53">
        <v>19</v>
      </c>
      <c r="K48" s="6">
        <v>0.25</v>
      </c>
      <c r="L48" s="186">
        <f>(101-J48)*K48</f>
        <v>20.5</v>
      </c>
      <c r="M48" s="6">
        <v>24</v>
      </c>
      <c r="N48" s="54" t="s">
        <v>27</v>
      </c>
      <c r="O48" s="6">
        <v>0.25</v>
      </c>
      <c r="P48" s="186">
        <v>0</v>
      </c>
      <c r="Q48" s="6">
        <v>28</v>
      </c>
      <c r="R48" s="54" t="s">
        <v>27</v>
      </c>
      <c r="S48" s="6">
        <v>0.5</v>
      </c>
      <c r="T48" s="186">
        <v>0</v>
      </c>
      <c r="U48" s="187">
        <f>LARGE(CHOOSE({1,2,3}, L48,P48,T48),1)+LARGE(CHOOSE({1,2,3}, L48,P48,T48,),2)+H48</f>
        <v>20.5</v>
      </c>
    </row>
    <row r="49" spans="1:21" s="25" customFormat="1" ht="44.25" customHeight="1">
      <c r="A49" s="27">
        <v>46</v>
      </c>
      <c r="B49" s="14" t="s">
        <v>296</v>
      </c>
      <c r="C49" s="14" t="s">
        <v>309</v>
      </c>
      <c r="D49" s="14" t="s">
        <v>55</v>
      </c>
      <c r="E49" s="6">
        <v>34</v>
      </c>
      <c r="F49" s="6" t="s">
        <v>27</v>
      </c>
      <c r="G49" s="6">
        <v>1</v>
      </c>
      <c r="H49" s="186">
        <v>0</v>
      </c>
      <c r="I49" s="6">
        <v>21</v>
      </c>
      <c r="J49" s="90" t="s">
        <v>27</v>
      </c>
      <c r="K49" s="6">
        <v>0.25</v>
      </c>
      <c r="L49" s="186">
        <v>0</v>
      </c>
      <c r="M49" s="6">
        <v>24</v>
      </c>
      <c r="N49" s="54" t="s">
        <v>27</v>
      </c>
      <c r="O49" s="6">
        <v>0.25</v>
      </c>
      <c r="P49" s="186">
        <v>0</v>
      </c>
      <c r="Q49" s="6">
        <v>28</v>
      </c>
      <c r="R49" s="108" t="s">
        <v>297</v>
      </c>
      <c r="S49" s="6">
        <v>0.5</v>
      </c>
      <c r="T49" s="186">
        <f>(101-R49)*S49</f>
        <v>40.5</v>
      </c>
      <c r="U49" s="187">
        <f>LARGE(CHOOSE({1,2,3}, L49,P49,T49),1)+LARGE(CHOOSE({1,2,3}, L49,P49,T49,),2)+H49</f>
        <v>40.5</v>
      </c>
    </row>
    <row r="50" spans="1:21" ht="44.25" customHeight="1">
      <c r="A50" s="27">
        <v>47</v>
      </c>
      <c r="B50" s="14" t="s">
        <v>298</v>
      </c>
      <c r="C50" s="14" t="s">
        <v>310</v>
      </c>
      <c r="D50" s="14" t="s">
        <v>55</v>
      </c>
      <c r="E50" s="6">
        <v>34</v>
      </c>
      <c r="F50" s="6" t="s">
        <v>27</v>
      </c>
      <c r="G50" s="6">
        <v>1</v>
      </c>
      <c r="H50" s="186">
        <v>0</v>
      </c>
      <c r="I50" s="6">
        <v>21</v>
      </c>
      <c r="J50" s="90" t="s">
        <v>27</v>
      </c>
      <c r="K50" s="6">
        <v>0.25</v>
      </c>
      <c r="L50" s="186">
        <v>0</v>
      </c>
      <c r="M50" s="6">
        <v>24</v>
      </c>
      <c r="N50" s="54" t="s">
        <v>27</v>
      </c>
      <c r="O50" s="6">
        <v>0.25</v>
      </c>
      <c r="P50" s="186">
        <v>0</v>
      </c>
      <c r="Q50" s="6">
        <v>28</v>
      </c>
      <c r="R50" s="108" t="s">
        <v>299</v>
      </c>
      <c r="S50" s="6">
        <v>0.5</v>
      </c>
      <c r="T50" s="186">
        <f>(101-R50)*S50</f>
        <v>40</v>
      </c>
      <c r="U50" s="187">
        <f>LARGE(CHOOSE({1,2,3}, L50,P50,T50),1)+LARGE(CHOOSE({1,2,3}, L50,P50,T50,),2)+H50</f>
        <v>40</v>
      </c>
    </row>
    <row r="51" spans="1:21" ht="44.25" customHeight="1">
      <c r="A51" s="27">
        <v>48</v>
      </c>
      <c r="B51" s="14" t="s">
        <v>244</v>
      </c>
      <c r="C51" s="14" t="s">
        <v>245</v>
      </c>
      <c r="D51" s="14" t="s">
        <v>53</v>
      </c>
      <c r="E51" s="6">
        <v>34</v>
      </c>
      <c r="F51" s="6" t="s">
        <v>27</v>
      </c>
      <c r="G51" s="6">
        <v>1</v>
      </c>
      <c r="H51" s="186">
        <v>0</v>
      </c>
      <c r="I51" s="53">
        <v>21</v>
      </c>
      <c r="J51" s="53">
        <v>21</v>
      </c>
      <c r="K51" s="6">
        <v>0.25</v>
      </c>
      <c r="L51" s="186">
        <f>(101-J51)*K51</f>
        <v>20</v>
      </c>
      <c r="M51" s="6">
        <v>24</v>
      </c>
      <c r="N51" s="54" t="s">
        <v>27</v>
      </c>
      <c r="O51" s="6">
        <v>0.25</v>
      </c>
      <c r="P51" s="186">
        <v>0</v>
      </c>
      <c r="Q51" s="6">
        <v>28</v>
      </c>
      <c r="R51" s="54" t="s">
        <v>27</v>
      </c>
      <c r="S51" s="6">
        <v>0.5</v>
      </c>
      <c r="T51" s="186">
        <v>0</v>
      </c>
      <c r="U51" s="187">
        <f>LARGE(CHOOSE({1,2,3}, L51,P51,T51),1)+LARGE(CHOOSE({1,2,3}, L51,P51,T51,),2)+H51</f>
        <v>20</v>
      </c>
    </row>
    <row r="52" spans="1:21" ht="44.25" customHeight="1">
      <c r="A52" s="27">
        <v>49</v>
      </c>
      <c r="B52" s="14" t="s">
        <v>300</v>
      </c>
      <c r="C52" s="14" t="s">
        <v>311</v>
      </c>
      <c r="D52" s="14" t="s">
        <v>55</v>
      </c>
      <c r="E52" s="6">
        <v>34</v>
      </c>
      <c r="F52" s="6" t="s">
        <v>27</v>
      </c>
      <c r="G52" s="6">
        <v>1</v>
      </c>
      <c r="H52" s="186">
        <v>0</v>
      </c>
      <c r="I52" s="6">
        <v>21</v>
      </c>
      <c r="J52" s="90" t="s">
        <v>27</v>
      </c>
      <c r="K52" s="6">
        <v>0.25</v>
      </c>
      <c r="L52" s="186">
        <v>0</v>
      </c>
      <c r="M52" s="6">
        <v>24</v>
      </c>
      <c r="N52" s="54" t="s">
        <v>27</v>
      </c>
      <c r="O52" s="6">
        <v>0.25</v>
      </c>
      <c r="P52" s="186">
        <v>0</v>
      </c>
      <c r="Q52" s="6">
        <v>28</v>
      </c>
      <c r="R52" s="108" t="s">
        <v>301</v>
      </c>
      <c r="S52" s="6">
        <v>0.5</v>
      </c>
      <c r="T52" s="186">
        <f>(101-R52)*S52</f>
        <v>39.5</v>
      </c>
      <c r="U52" s="187">
        <f>LARGE(CHOOSE({1,2,3}, L52,P52,T52),1)+LARGE(CHOOSE({1,2,3}, L52,P52,T52,),2)+H52</f>
        <v>39.5</v>
      </c>
    </row>
    <row r="53" spans="1:21" ht="44.25" customHeight="1">
      <c r="A53" s="27">
        <v>50</v>
      </c>
      <c r="B53" s="34" t="s">
        <v>22</v>
      </c>
      <c r="C53" s="34" t="s">
        <v>46</v>
      </c>
      <c r="D53" s="34" t="s">
        <v>54</v>
      </c>
      <c r="E53" s="6">
        <v>34</v>
      </c>
      <c r="F53" s="6" t="s">
        <v>27</v>
      </c>
      <c r="G53" s="6">
        <v>1</v>
      </c>
      <c r="H53" s="186">
        <v>0</v>
      </c>
      <c r="I53" s="6">
        <v>21</v>
      </c>
      <c r="J53" s="90" t="s">
        <v>27</v>
      </c>
      <c r="K53" s="6">
        <v>0.25</v>
      </c>
      <c r="L53" s="186">
        <v>0</v>
      </c>
      <c r="M53" s="6">
        <v>24</v>
      </c>
      <c r="N53" s="54">
        <v>9</v>
      </c>
      <c r="O53" s="6">
        <v>0.25</v>
      </c>
      <c r="P53" s="186">
        <f t="shared" ref="P53:P60" si="5">(101-N53)*O53</f>
        <v>23</v>
      </c>
      <c r="Q53" s="6">
        <v>28</v>
      </c>
      <c r="R53" s="54" t="s">
        <v>27</v>
      </c>
      <c r="S53" s="6">
        <v>0.5</v>
      </c>
      <c r="T53" s="186">
        <v>0</v>
      </c>
      <c r="U53" s="187">
        <f>LARGE(CHOOSE({1,2,3}, L53,P53,T53),1)+LARGE(CHOOSE({1,2,3}, L53,P53,T53,),2)+H53</f>
        <v>23</v>
      </c>
    </row>
    <row r="54" spans="1:21" ht="44.25" customHeight="1">
      <c r="A54" s="27">
        <v>51</v>
      </c>
      <c r="B54" s="14" t="s">
        <v>122</v>
      </c>
      <c r="C54" s="14" t="s">
        <v>154</v>
      </c>
      <c r="D54" s="14" t="s">
        <v>101</v>
      </c>
      <c r="E54" s="6">
        <v>34</v>
      </c>
      <c r="F54" s="6" t="s">
        <v>27</v>
      </c>
      <c r="G54" s="6">
        <v>1</v>
      </c>
      <c r="H54" s="186">
        <v>0</v>
      </c>
      <c r="I54" s="6">
        <v>21</v>
      </c>
      <c r="J54" s="90" t="s">
        <v>27</v>
      </c>
      <c r="K54" s="6">
        <v>0.25</v>
      </c>
      <c r="L54" s="186">
        <v>0</v>
      </c>
      <c r="M54" s="6">
        <v>24</v>
      </c>
      <c r="N54" s="54">
        <v>14</v>
      </c>
      <c r="O54" s="6">
        <v>0.25</v>
      </c>
      <c r="P54" s="186">
        <f t="shared" si="5"/>
        <v>21.75</v>
      </c>
      <c r="Q54" s="6">
        <v>28</v>
      </c>
      <c r="R54" s="54" t="s">
        <v>27</v>
      </c>
      <c r="S54" s="6">
        <v>0.5</v>
      </c>
      <c r="T54" s="186">
        <v>0</v>
      </c>
      <c r="U54" s="187">
        <f>LARGE(CHOOSE({1,2,3}, L54,P54,T54),1)+LARGE(CHOOSE({1,2,3}, L54,P54,T54,),2)+H54</f>
        <v>21.75</v>
      </c>
    </row>
    <row r="55" spans="1:21" ht="44.25" customHeight="1">
      <c r="A55" s="27">
        <v>52</v>
      </c>
      <c r="B55" s="112" t="s">
        <v>106</v>
      </c>
      <c r="C55" s="112" t="s">
        <v>107</v>
      </c>
      <c r="D55" s="112" t="s">
        <v>108</v>
      </c>
      <c r="E55" s="6">
        <v>34</v>
      </c>
      <c r="F55" s="6" t="s">
        <v>27</v>
      </c>
      <c r="G55" s="6">
        <v>1</v>
      </c>
      <c r="H55" s="186">
        <v>0</v>
      </c>
      <c r="I55" s="6">
        <v>21</v>
      </c>
      <c r="J55" s="90" t="s">
        <v>27</v>
      </c>
      <c r="K55" s="6">
        <v>0.25</v>
      </c>
      <c r="L55" s="186">
        <v>0</v>
      </c>
      <c r="M55" s="6">
        <v>24</v>
      </c>
      <c r="N55" s="54">
        <v>15</v>
      </c>
      <c r="O55" s="6">
        <v>0.25</v>
      </c>
      <c r="P55" s="186">
        <f t="shared" si="5"/>
        <v>21.5</v>
      </c>
      <c r="Q55" s="6">
        <v>28</v>
      </c>
      <c r="R55" s="54" t="s">
        <v>27</v>
      </c>
      <c r="S55" s="6">
        <v>0.5</v>
      </c>
      <c r="T55" s="186">
        <v>0</v>
      </c>
      <c r="U55" s="187">
        <f>LARGE(CHOOSE({1,2,3}, L55,P55,T55),1)+LARGE(CHOOSE({1,2,3}, L55,P55,T55,),2)+H55</f>
        <v>21.5</v>
      </c>
    </row>
    <row r="56" spans="1:21" ht="44.25" customHeight="1">
      <c r="A56" s="27">
        <v>53</v>
      </c>
      <c r="B56" s="14" t="s">
        <v>204</v>
      </c>
      <c r="C56" s="14" t="s">
        <v>205</v>
      </c>
      <c r="D56" s="14" t="s">
        <v>58</v>
      </c>
      <c r="E56" s="6">
        <v>34</v>
      </c>
      <c r="F56" s="6" t="s">
        <v>27</v>
      </c>
      <c r="G56" s="6">
        <v>1</v>
      </c>
      <c r="H56" s="186">
        <v>0</v>
      </c>
      <c r="I56" s="6">
        <v>21</v>
      </c>
      <c r="J56" s="90" t="s">
        <v>27</v>
      </c>
      <c r="K56" s="6">
        <v>0.25</v>
      </c>
      <c r="L56" s="186">
        <v>0</v>
      </c>
      <c r="M56" s="6">
        <v>24</v>
      </c>
      <c r="N56" s="6">
        <v>20</v>
      </c>
      <c r="O56" s="6">
        <v>0.25</v>
      </c>
      <c r="P56" s="186">
        <f t="shared" si="5"/>
        <v>20.25</v>
      </c>
      <c r="Q56" s="6">
        <v>28</v>
      </c>
      <c r="R56" s="54" t="s">
        <v>27</v>
      </c>
      <c r="S56" s="6">
        <v>0.5</v>
      </c>
      <c r="T56" s="186">
        <v>0</v>
      </c>
      <c r="U56" s="187">
        <f>LARGE(CHOOSE({1,2,3}, L56,P56,T56),1)+LARGE(CHOOSE({1,2,3}, L56,P56,T56,),2)+H56</f>
        <v>20.25</v>
      </c>
    </row>
    <row r="57" spans="1:21" ht="44.25" customHeight="1">
      <c r="A57" s="27">
        <v>54</v>
      </c>
      <c r="B57" s="14" t="s">
        <v>206</v>
      </c>
      <c r="C57" s="14" t="s">
        <v>207</v>
      </c>
      <c r="D57" s="14" t="s">
        <v>208</v>
      </c>
      <c r="E57" s="6">
        <v>34</v>
      </c>
      <c r="F57" s="6" t="s">
        <v>27</v>
      </c>
      <c r="G57" s="6">
        <v>1</v>
      </c>
      <c r="H57" s="186">
        <v>0</v>
      </c>
      <c r="I57" s="6">
        <v>21</v>
      </c>
      <c r="J57" s="90" t="s">
        <v>27</v>
      </c>
      <c r="K57" s="6">
        <v>0.25</v>
      </c>
      <c r="L57" s="186">
        <v>0</v>
      </c>
      <c r="M57" s="6">
        <v>24</v>
      </c>
      <c r="N57" s="6">
        <v>21</v>
      </c>
      <c r="O57" s="6">
        <v>0.25</v>
      </c>
      <c r="P57" s="186">
        <f t="shared" si="5"/>
        <v>20</v>
      </c>
      <c r="Q57" s="6">
        <v>28</v>
      </c>
      <c r="R57" s="54" t="s">
        <v>27</v>
      </c>
      <c r="S57" s="6">
        <v>0.5</v>
      </c>
      <c r="T57" s="186">
        <v>0</v>
      </c>
      <c r="U57" s="187">
        <f>LARGE(CHOOSE({1,2,3}, L57,P57,T57),1)+LARGE(CHOOSE({1,2,3}, L57,P57,T57,),2)+H57</f>
        <v>20</v>
      </c>
    </row>
    <row r="58" spans="1:21" ht="44.25" customHeight="1">
      <c r="A58" s="27">
        <v>55</v>
      </c>
      <c r="B58" s="14" t="s">
        <v>210</v>
      </c>
      <c r="C58" s="14" t="s">
        <v>209</v>
      </c>
      <c r="D58" s="14" t="s">
        <v>58</v>
      </c>
      <c r="E58" s="6">
        <v>34</v>
      </c>
      <c r="F58" s="6" t="s">
        <v>27</v>
      </c>
      <c r="G58" s="6">
        <v>1</v>
      </c>
      <c r="H58" s="186">
        <v>0</v>
      </c>
      <c r="I58" s="6">
        <v>21</v>
      </c>
      <c r="J58" s="90" t="s">
        <v>27</v>
      </c>
      <c r="K58" s="6">
        <v>0.25</v>
      </c>
      <c r="L58" s="186">
        <v>0</v>
      </c>
      <c r="M58" s="6">
        <v>24</v>
      </c>
      <c r="N58" s="6">
        <v>22</v>
      </c>
      <c r="O58" s="6">
        <v>0.25</v>
      </c>
      <c r="P58" s="186">
        <f t="shared" si="5"/>
        <v>19.75</v>
      </c>
      <c r="Q58" s="6">
        <v>28</v>
      </c>
      <c r="R58" s="54" t="s">
        <v>27</v>
      </c>
      <c r="S58" s="6">
        <v>0.5</v>
      </c>
      <c r="T58" s="186">
        <v>0</v>
      </c>
      <c r="U58" s="187">
        <f>LARGE(CHOOSE({1,2,3}, L58,P58,T58),1)+LARGE(CHOOSE({1,2,3}, L58,P58,T58,),2)+H58</f>
        <v>19.75</v>
      </c>
    </row>
    <row r="59" spans="1:21" ht="43.5" customHeight="1">
      <c r="A59" s="27">
        <v>56</v>
      </c>
      <c r="B59" s="14" t="s">
        <v>212</v>
      </c>
      <c r="C59" s="14" t="s">
        <v>211</v>
      </c>
      <c r="D59" s="14" t="s">
        <v>213</v>
      </c>
      <c r="E59" s="6">
        <v>34</v>
      </c>
      <c r="F59" s="6" t="s">
        <v>27</v>
      </c>
      <c r="G59" s="6">
        <v>1</v>
      </c>
      <c r="H59" s="186">
        <v>0</v>
      </c>
      <c r="I59" s="6">
        <v>21</v>
      </c>
      <c r="J59" s="90" t="s">
        <v>27</v>
      </c>
      <c r="K59" s="6">
        <v>0.25</v>
      </c>
      <c r="L59" s="186">
        <v>0</v>
      </c>
      <c r="M59" s="6">
        <v>24</v>
      </c>
      <c r="N59" s="6">
        <v>23</v>
      </c>
      <c r="O59" s="6">
        <v>0.25</v>
      </c>
      <c r="P59" s="186">
        <f t="shared" si="5"/>
        <v>19.5</v>
      </c>
      <c r="Q59" s="6">
        <v>28</v>
      </c>
      <c r="R59" s="54" t="s">
        <v>27</v>
      </c>
      <c r="S59" s="6">
        <v>0.5</v>
      </c>
      <c r="T59" s="186">
        <v>0</v>
      </c>
      <c r="U59" s="187">
        <f>LARGE(CHOOSE({1,2,3}, L59,P59,T59),1)+LARGE(CHOOSE({1,2,3}, L59,P59,T59,),2)+H59</f>
        <v>19.5</v>
      </c>
    </row>
    <row r="60" spans="1:21" ht="35.25" customHeight="1">
      <c r="A60" s="27">
        <v>57</v>
      </c>
      <c r="B60" s="14" t="s">
        <v>215</v>
      </c>
      <c r="C60" s="14" t="s">
        <v>214</v>
      </c>
      <c r="D60" s="14" t="s">
        <v>58</v>
      </c>
      <c r="E60" s="6">
        <v>34</v>
      </c>
      <c r="F60" s="6" t="s">
        <v>27</v>
      </c>
      <c r="G60" s="6">
        <v>1</v>
      </c>
      <c r="H60" s="186">
        <v>0</v>
      </c>
      <c r="I60" s="6">
        <v>21</v>
      </c>
      <c r="J60" s="90" t="s">
        <v>27</v>
      </c>
      <c r="K60" s="6">
        <v>0.25</v>
      </c>
      <c r="L60" s="186">
        <v>0</v>
      </c>
      <c r="M60" s="6">
        <v>24</v>
      </c>
      <c r="N60" s="6">
        <v>24</v>
      </c>
      <c r="O60" s="6">
        <v>0.25</v>
      </c>
      <c r="P60" s="186">
        <f t="shared" si="5"/>
        <v>19.25</v>
      </c>
      <c r="Q60" s="6">
        <v>28</v>
      </c>
      <c r="R60" s="54" t="s">
        <v>27</v>
      </c>
      <c r="S60" s="6">
        <v>0.5</v>
      </c>
      <c r="T60" s="186">
        <v>0</v>
      </c>
      <c r="U60" s="187">
        <f>LARGE(CHOOSE({1,2,3}, L60,P60,T60),1)+LARGE(CHOOSE({1,2,3}, L60,P60,T60,),2)+H60</f>
        <v>19.25</v>
      </c>
    </row>
    <row r="61" spans="1:21" ht="35.25" customHeight="1">
      <c r="A61" s="27">
        <v>58</v>
      </c>
      <c r="B61" s="112" t="s">
        <v>104</v>
      </c>
      <c r="C61" s="112" t="s">
        <v>105</v>
      </c>
      <c r="D61" s="112" t="s">
        <v>53</v>
      </c>
      <c r="E61" s="6">
        <v>34</v>
      </c>
      <c r="F61" s="6" t="s">
        <v>27</v>
      </c>
      <c r="G61" s="6">
        <v>1</v>
      </c>
      <c r="H61" s="186">
        <v>0</v>
      </c>
      <c r="I61" s="6">
        <v>21</v>
      </c>
      <c r="J61" s="90" t="s">
        <v>27</v>
      </c>
      <c r="K61" s="6">
        <v>0.25</v>
      </c>
      <c r="L61" s="186">
        <v>0</v>
      </c>
      <c r="M61" s="6">
        <v>24</v>
      </c>
      <c r="N61" s="54" t="s">
        <v>27</v>
      </c>
      <c r="O61" s="6">
        <v>0.25</v>
      </c>
      <c r="P61" s="186">
        <v>0</v>
      </c>
      <c r="Q61" s="6">
        <v>28</v>
      </c>
      <c r="R61" s="54" t="s">
        <v>27</v>
      </c>
      <c r="S61" s="6">
        <v>0.5</v>
      </c>
      <c r="T61" s="186">
        <v>0</v>
      </c>
      <c r="U61" s="187">
        <f>LARGE(CHOOSE({1,2,3}, L61,P61,T61),1)+LARGE(CHOOSE({1,2,3}, L61,P61,T61,),2)+H61</f>
        <v>0</v>
      </c>
    </row>
    <row r="62" spans="1:21" ht="38.25" customHeight="1">
      <c r="A62" s="27">
        <v>59</v>
      </c>
      <c r="B62" s="14" t="s">
        <v>121</v>
      </c>
      <c r="C62" s="14" t="s">
        <v>157</v>
      </c>
      <c r="D62" s="14" t="s">
        <v>101</v>
      </c>
      <c r="E62" s="6">
        <v>34</v>
      </c>
      <c r="F62" s="6" t="s">
        <v>27</v>
      </c>
      <c r="G62" s="6">
        <v>1</v>
      </c>
      <c r="H62" s="186">
        <v>0</v>
      </c>
      <c r="I62" s="6">
        <v>21</v>
      </c>
      <c r="J62" s="90" t="s">
        <v>27</v>
      </c>
      <c r="K62" s="6">
        <v>0.25</v>
      </c>
      <c r="L62" s="186">
        <v>0</v>
      </c>
      <c r="M62" s="6">
        <v>24</v>
      </c>
      <c r="N62" s="54" t="s">
        <v>27</v>
      </c>
      <c r="O62" s="6">
        <v>0.25</v>
      </c>
      <c r="P62" s="186">
        <v>0</v>
      </c>
      <c r="Q62" s="6">
        <v>28</v>
      </c>
      <c r="R62" s="54" t="s">
        <v>27</v>
      </c>
      <c r="S62" s="6">
        <v>0.5</v>
      </c>
      <c r="T62" s="186">
        <v>0</v>
      </c>
      <c r="U62" s="187">
        <f>LARGE(CHOOSE({1,2,3}, L62,P62,T62),1)+LARGE(CHOOSE({1,2,3}, L62,P62,T62,),2)+H62</f>
        <v>0</v>
      </c>
    </row>
    <row r="63" spans="1:21" ht="38.25" customHeight="1">
      <c r="A63" s="27">
        <v>60</v>
      </c>
      <c r="B63" s="14" t="s">
        <v>148</v>
      </c>
      <c r="C63" s="14" t="s">
        <v>158</v>
      </c>
      <c r="D63" s="14" t="s">
        <v>101</v>
      </c>
      <c r="E63" s="6">
        <v>34</v>
      </c>
      <c r="F63" s="6" t="s">
        <v>27</v>
      </c>
      <c r="G63" s="6">
        <v>1</v>
      </c>
      <c r="H63" s="186">
        <v>0</v>
      </c>
      <c r="I63" s="6">
        <v>21</v>
      </c>
      <c r="J63" s="90" t="s">
        <v>27</v>
      </c>
      <c r="K63" s="6">
        <v>0.25</v>
      </c>
      <c r="L63" s="186">
        <v>0</v>
      </c>
      <c r="M63" s="6">
        <v>24</v>
      </c>
      <c r="N63" s="54" t="s">
        <v>27</v>
      </c>
      <c r="O63" s="6">
        <v>0.25</v>
      </c>
      <c r="P63" s="186">
        <v>0</v>
      </c>
      <c r="Q63" s="6">
        <v>28</v>
      </c>
      <c r="R63" s="54" t="s">
        <v>27</v>
      </c>
      <c r="S63" s="6">
        <v>0.5</v>
      </c>
      <c r="T63" s="186">
        <v>0</v>
      </c>
      <c r="U63" s="187">
        <f>LARGE(CHOOSE({1,2,3}, L63,P63,T63),1)+LARGE(CHOOSE({1,2,3}, L63,P63,T63,),2)+H63</f>
        <v>0</v>
      </c>
    </row>
    <row r="64" spans="1:21" ht="38.25" customHeight="1">
      <c r="A64" s="27">
        <v>61</v>
      </c>
      <c r="B64" s="112" t="s">
        <v>109</v>
      </c>
      <c r="C64" s="112" t="s">
        <v>44</v>
      </c>
      <c r="D64" s="112" t="s">
        <v>110</v>
      </c>
      <c r="E64" s="6">
        <v>34</v>
      </c>
      <c r="F64" s="6" t="s">
        <v>27</v>
      </c>
      <c r="G64" s="6">
        <v>1</v>
      </c>
      <c r="H64" s="186">
        <v>0</v>
      </c>
      <c r="I64" s="6">
        <v>21</v>
      </c>
      <c r="J64" s="90" t="s">
        <v>27</v>
      </c>
      <c r="K64" s="6">
        <v>0.25</v>
      </c>
      <c r="L64" s="186">
        <v>0</v>
      </c>
      <c r="M64" s="6">
        <v>24</v>
      </c>
      <c r="N64" s="54" t="s">
        <v>27</v>
      </c>
      <c r="O64" s="6">
        <v>0.25</v>
      </c>
      <c r="P64" s="186">
        <v>0</v>
      </c>
      <c r="Q64" s="6">
        <v>28</v>
      </c>
      <c r="R64" s="54" t="s">
        <v>27</v>
      </c>
      <c r="S64" s="6">
        <v>0.5</v>
      </c>
      <c r="T64" s="186">
        <v>0</v>
      </c>
      <c r="U64" s="187">
        <f>LARGE(CHOOSE({1,2,3}, L64,P64,T64),1)+LARGE(CHOOSE({1,2,3}, L64,P64,T64,),2)+H64</f>
        <v>0</v>
      </c>
    </row>
    <row r="65" spans="1:21" ht="38.25" customHeight="1">
      <c r="A65" s="27">
        <v>62</v>
      </c>
      <c r="B65" s="14" t="s">
        <v>149</v>
      </c>
      <c r="C65" s="14" t="s">
        <v>159</v>
      </c>
      <c r="D65" s="14" t="s">
        <v>58</v>
      </c>
      <c r="E65" s="6">
        <v>34</v>
      </c>
      <c r="F65" s="6" t="s">
        <v>27</v>
      </c>
      <c r="G65" s="6">
        <v>1</v>
      </c>
      <c r="H65" s="186">
        <v>0</v>
      </c>
      <c r="I65" s="6">
        <v>21</v>
      </c>
      <c r="J65" s="90" t="s">
        <v>27</v>
      </c>
      <c r="K65" s="6">
        <v>0.25</v>
      </c>
      <c r="L65" s="186">
        <v>0</v>
      </c>
      <c r="M65" s="6">
        <v>24</v>
      </c>
      <c r="N65" s="54" t="s">
        <v>27</v>
      </c>
      <c r="O65" s="6">
        <v>0.25</v>
      </c>
      <c r="P65" s="186">
        <v>0</v>
      </c>
      <c r="Q65" s="6">
        <v>28</v>
      </c>
      <c r="R65" s="54" t="s">
        <v>27</v>
      </c>
      <c r="S65" s="6">
        <v>0.5</v>
      </c>
      <c r="T65" s="186">
        <v>0</v>
      </c>
      <c r="U65" s="187">
        <f>LARGE(CHOOSE({1,2,3}, L65,P65,T65),1)+LARGE(CHOOSE({1,2,3}, L65,P65,T65,),2)+H65</f>
        <v>0</v>
      </c>
    </row>
    <row r="66" spans="1:21" ht="38.25" customHeight="1">
      <c r="A66" s="27">
        <v>63</v>
      </c>
      <c r="B66" s="14" t="s">
        <v>150</v>
      </c>
      <c r="C66" s="14" t="s">
        <v>160</v>
      </c>
      <c r="D66" s="14" t="s">
        <v>108</v>
      </c>
      <c r="E66" s="6">
        <v>34</v>
      </c>
      <c r="F66" s="6" t="s">
        <v>27</v>
      </c>
      <c r="G66" s="6">
        <v>1</v>
      </c>
      <c r="H66" s="186">
        <v>0</v>
      </c>
      <c r="I66" s="6">
        <v>21</v>
      </c>
      <c r="J66" s="90" t="s">
        <v>27</v>
      </c>
      <c r="K66" s="6">
        <v>0.25</v>
      </c>
      <c r="L66" s="186">
        <v>0</v>
      </c>
      <c r="M66" s="6">
        <v>24</v>
      </c>
      <c r="N66" s="54" t="s">
        <v>27</v>
      </c>
      <c r="O66" s="6">
        <v>0.25</v>
      </c>
      <c r="P66" s="186">
        <v>0</v>
      </c>
      <c r="Q66" s="6">
        <v>28</v>
      </c>
      <c r="R66" s="54" t="s">
        <v>27</v>
      </c>
      <c r="S66" s="6">
        <v>0.5</v>
      </c>
      <c r="T66" s="186">
        <v>0</v>
      </c>
      <c r="U66" s="187">
        <f>LARGE(CHOOSE({1,2,3}, L66,P66,T66),1)+LARGE(CHOOSE({1,2,3}, L66,P66,T66,),2)+H66</f>
        <v>0</v>
      </c>
    </row>
    <row r="67" spans="1:21" ht="38.25" customHeight="1">
      <c r="A67" s="27">
        <v>64</v>
      </c>
      <c r="B67" s="14" t="s">
        <v>151</v>
      </c>
      <c r="C67" s="14" t="s">
        <v>161</v>
      </c>
      <c r="D67" s="14" t="s">
        <v>58</v>
      </c>
      <c r="E67" s="6">
        <v>34</v>
      </c>
      <c r="F67" s="6" t="s">
        <v>27</v>
      </c>
      <c r="G67" s="6">
        <v>1</v>
      </c>
      <c r="H67" s="186">
        <v>0</v>
      </c>
      <c r="I67" s="6">
        <v>21</v>
      </c>
      <c r="J67" s="90" t="s">
        <v>27</v>
      </c>
      <c r="K67" s="6">
        <v>0.25</v>
      </c>
      <c r="L67" s="186">
        <v>0</v>
      </c>
      <c r="M67" s="6">
        <v>24</v>
      </c>
      <c r="N67" s="54" t="s">
        <v>27</v>
      </c>
      <c r="O67" s="6">
        <v>0.25</v>
      </c>
      <c r="P67" s="186">
        <v>0</v>
      </c>
      <c r="Q67" s="6">
        <v>28</v>
      </c>
      <c r="R67" s="54" t="s">
        <v>27</v>
      </c>
      <c r="S67" s="6">
        <v>0.5</v>
      </c>
      <c r="T67" s="186">
        <v>0</v>
      </c>
      <c r="U67" s="187">
        <f>LARGE(CHOOSE({1,2,3}, L67,P67,T67),1)+LARGE(CHOOSE({1,2,3}, L67,P67,T67,),2)+H67</f>
        <v>0</v>
      </c>
    </row>
    <row r="68" spans="1:21" ht="38.25" customHeight="1">
      <c r="A68" s="27">
        <v>65</v>
      </c>
      <c r="B68" s="14" t="s">
        <v>152</v>
      </c>
      <c r="C68" s="14" t="s">
        <v>162</v>
      </c>
      <c r="D68" s="14" t="s">
        <v>58</v>
      </c>
      <c r="E68" s="6">
        <v>34</v>
      </c>
      <c r="F68" s="6" t="s">
        <v>27</v>
      </c>
      <c r="G68" s="6">
        <v>1</v>
      </c>
      <c r="H68" s="186">
        <v>0</v>
      </c>
      <c r="I68" s="6">
        <v>21</v>
      </c>
      <c r="J68" s="90" t="s">
        <v>27</v>
      </c>
      <c r="K68" s="6">
        <v>0.25</v>
      </c>
      <c r="L68" s="186">
        <v>0</v>
      </c>
      <c r="M68" s="6">
        <v>24</v>
      </c>
      <c r="N68" s="54" t="s">
        <v>27</v>
      </c>
      <c r="O68" s="6">
        <v>0.25</v>
      </c>
      <c r="P68" s="186">
        <v>0</v>
      </c>
      <c r="Q68" s="6">
        <v>28</v>
      </c>
      <c r="R68" s="54" t="s">
        <v>27</v>
      </c>
      <c r="S68" s="6">
        <v>0.5</v>
      </c>
      <c r="T68" s="186">
        <v>0</v>
      </c>
      <c r="U68" s="187">
        <f>LARGE(CHOOSE({1,2,3}, L68,P68,T68),1)+LARGE(CHOOSE({1,2,3}, L68,P68,T68,),2)+H68</f>
        <v>0</v>
      </c>
    </row>
    <row r="69" spans="1:21" ht="38.25" customHeight="1">
      <c r="A69" s="27">
        <v>66</v>
      </c>
      <c r="B69" s="14" t="s">
        <v>153</v>
      </c>
      <c r="C69" s="14" t="s">
        <v>163</v>
      </c>
      <c r="D69" s="14" t="s">
        <v>108</v>
      </c>
      <c r="E69" s="6">
        <v>34</v>
      </c>
      <c r="F69" s="6" t="s">
        <v>27</v>
      </c>
      <c r="G69" s="6">
        <v>1</v>
      </c>
      <c r="H69" s="186">
        <v>0</v>
      </c>
      <c r="I69" s="6">
        <v>21</v>
      </c>
      <c r="J69" s="90" t="s">
        <v>27</v>
      </c>
      <c r="K69" s="6">
        <v>0.25</v>
      </c>
      <c r="L69" s="186">
        <v>0</v>
      </c>
      <c r="M69" s="6">
        <v>24</v>
      </c>
      <c r="N69" s="54" t="s">
        <v>27</v>
      </c>
      <c r="O69" s="6">
        <v>0.25</v>
      </c>
      <c r="P69" s="186">
        <v>0</v>
      </c>
      <c r="Q69" s="6">
        <v>28</v>
      </c>
      <c r="R69" s="54" t="s">
        <v>27</v>
      </c>
      <c r="S69" s="6">
        <v>0.5</v>
      </c>
      <c r="T69" s="186">
        <v>0</v>
      </c>
      <c r="U69" s="187">
        <f>LARGE(CHOOSE({1,2,3}, L69,P69,T69),1)+LARGE(CHOOSE({1,2,3}, L69,P69,T69,),2)+H69</f>
        <v>0</v>
      </c>
    </row>
  </sheetData>
  <autoFilter ref="A3:U69">
    <sortState ref="A5:U69">
      <sortCondition descending="1" ref="U3:U69"/>
    </sortState>
  </autoFilter>
  <sortState ref="A5:A65">
    <sortCondition ref="A5:A65"/>
  </sortState>
  <mergeCells count="10">
    <mergeCell ref="A1:U1"/>
    <mergeCell ref="D2:D3"/>
    <mergeCell ref="C2:C3"/>
    <mergeCell ref="B2:B3"/>
    <mergeCell ref="A2:A3"/>
    <mergeCell ref="M2:P2"/>
    <mergeCell ref="U2:U3"/>
    <mergeCell ref="I2:L2"/>
    <mergeCell ref="Q2:T2"/>
    <mergeCell ref="E2:H2"/>
  </mergeCells>
  <pageMargins left="0.70866141732283505" right="0.70866141732283505" top="0.74803149606299202" bottom="0.74803149606299202" header="0.31496062992126" footer="0.31496062992126"/>
  <pageSetup paperSize="9" scale="50" fitToHeight="2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22"/>
  <sheetViews>
    <sheetView view="pageBreakPreview" zoomScale="85" zoomScaleNormal="100" zoomScaleSheetLayoutView="85" workbookViewId="0">
      <pane xSplit="3" ySplit="3" topLeftCell="I4" activePane="bottomRight" state="frozen"/>
      <selection pane="topRight" activeCell="D1" sqref="D1"/>
      <selection pane="bottomLeft" activeCell="A4" sqref="A4"/>
      <selection pane="bottomRight" activeCell="I2" sqref="I2:L2"/>
    </sheetView>
  </sheetViews>
  <sheetFormatPr defaultRowHeight="15"/>
  <cols>
    <col min="1" max="1" width="5.42578125" style="11" customWidth="1"/>
    <col min="2" max="2" width="21.7109375" style="10" bestFit="1" customWidth="1"/>
    <col min="3" max="3" width="12.42578125" style="10" customWidth="1"/>
    <col min="4" max="4" width="21.7109375" style="10" customWidth="1"/>
    <col min="5" max="5" width="9" style="10" customWidth="1"/>
    <col min="6" max="6" width="8.42578125" style="10" customWidth="1"/>
    <col min="7" max="7" width="9.85546875" style="10" customWidth="1"/>
    <col min="8" max="8" width="11.28515625" style="169" customWidth="1"/>
    <col min="9" max="9" width="10.140625" style="10" customWidth="1"/>
    <col min="10" max="10" width="8.85546875" style="10" customWidth="1"/>
    <col min="11" max="11" width="10.7109375" style="10" customWidth="1"/>
    <col min="12" max="12" width="11.5703125" style="169" customWidth="1"/>
    <col min="13" max="15" width="6.85546875" style="32" customWidth="1"/>
    <col min="16" max="16" width="9.7109375" style="32" customWidth="1"/>
    <col min="17" max="17" width="6.7109375" style="19" customWidth="1"/>
    <col min="18" max="18" width="8.5703125" style="19" customWidth="1"/>
    <col min="19" max="19" width="10.140625" style="19" customWidth="1"/>
    <col min="20" max="20" width="10.7109375" style="170" customWidth="1"/>
    <col min="21" max="21" width="12.5703125" style="168" customWidth="1"/>
    <col min="22" max="16384" width="9.140625" style="10"/>
  </cols>
  <sheetData>
    <row r="1" spans="1:21" ht="21">
      <c r="A1" s="236" t="s">
        <v>173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</row>
    <row r="2" spans="1:21" s="35" customFormat="1" ht="80.25" customHeight="1">
      <c r="A2" s="237" t="s">
        <v>0</v>
      </c>
      <c r="B2" s="237" t="s">
        <v>1</v>
      </c>
      <c r="C2" s="237" t="s">
        <v>5</v>
      </c>
      <c r="D2" s="237" t="s">
        <v>52</v>
      </c>
      <c r="E2" s="241" t="s">
        <v>343</v>
      </c>
      <c r="F2" s="241"/>
      <c r="G2" s="241"/>
      <c r="H2" s="241"/>
      <c r="I2" s="240" t="s">
        <v>237</v>
      </c>
      <c r="J2" s="240"/>
      <c r="K2" s="240"/>
      <c r="L2" s="240"/>
      <c r="M2" s="238" t="s">
        <v>227</v>
      </c>
      <c r="N2" s="239"/>
      <c r="O2" s="239"/>
      <c r="P2" s="239"/>
      <c r="Q2" s="238" t="s">
        <v>269</v>
      </c>
      <c r="R2" s="239"/>
      <c r="S2" s="239"/>
      <c r="T2" s="239"/>
      <c r="U2" s="235" t="s">
        <v>189</v>
      </c>
    </row>
    <row r="3" spans="1:21" ht="108.75" customHeight="1">
      <c r="A3" s="237"/>
      <c r="B3" s="237"/>
      <c r="C3" s="237"/>
      <c r="D3" s="237"/>
      <c r="E3" s="29" t="s">
        <v>92</v>
      </c>
      <c r="F3" s="29" t="s">
        <v>93</v>
      </c>
      <c r="G3" s="29" t="s">
        <v>94</v>
      </c>
      <c r="H3" s="185" t="s">
        <v>79</v>
      </c>
      <c r="I3" s="29" t="s">
        <v>92</v>
      </c>
      <c r="J3" s="29" t="s">
        <v>93</v>
      </c>
      <c r="K3" s="29" t="s">
        <v>94</v>
      </c>
      <c r="L3" s="185" t="s">
        <v>79</v>
      </c>
      <c r="M3" s="29" t="s">
        <v>92</v>
      </c>
      <c r="N3" s="29" t="s">
        <v>93</v>
      </c>
      <c r="O3" s="29" t="s">
        <v>94</v>
      </c>
      <c r="P3" s="185" t="s">
        <v>79</v>
      </c>
      <c r="Q3" s="29" t="s">
        <v>92</v>
      </c>
      <c r="R3" s="29" t="s">
        <v>93</v>
      </c>
      <c r="S3" s="29" t="s">
        <v>94</v>
      </c>
      <c r="T3" s="185" t="s">
        <v>79</v>
      </c>
      <c r="U3" s="235"/>
    </row>
    <row r="4" spans="1:21" ht="36.75" customHeight="1">
      <c r="A4" s="42">
        <v>1</v>
      </c>
      <c r="B4" s="83" t="s">
        <v>33</v>
      </c>
      <c r="C4" s="36" t="s">
        <v>38</v>
      </c>
      <c r="D4" s="36" t="s">
        <v>56</v>
      </c>
      <c r="E4" s="26">
        <v>6</v>
      </c>
      <c r="F4" s="26">
        <v>1</v>
      </c>
      <c r="G4" s="26">
        <v>1</v>
      </c>
      <c r="H4" s="186">
        <f>(101-F4)*G4</f>
        <v>100</v>
      </c>
      <c r="I4" s="26">
        <v>6</v>
      </c>
      <c r="J4" s="26">
        <v>1</v>
      </c>
      <c r="K4" s="26">
        <v>0.25</v>
      </c>
      <c r="L4" s="186">
        <f>(101-J4)*K4</f>
        <v>25</v>
      </c>
      <c r="M4" s="2">
        <v>8</v>
      </c>
      <c r="N4" s="2">
        <v>1</v>
      </c>
      <c r="O4" s="2">
        <v>0.25</v>
      </c>
      <c r="P4" s="186">
        <f>(101-N4)*O4</f>
        <v>25</v>
      </c>
      <c r="Q4" s="2">
        <v>12</v>
      </c>
      <c r="R4" s="107">
        <v>1</v>
      </c>
      <c r="S4" s="2">
        <v>0.5</v>
      </c>
      <c r="T4" s="186">
        <f>(101-R4)*S4</f>
        <v>50</v>
      </c>
      <c r="U4" s="187">
        <f>LARGE(CHOOSE({1,2,3}, L4,P4,T4),1)+LARGE(CHOOSE({1,2,3},L4,P4,T4),2)+H4</f>
        <v>175</v>
      </c>
    </row>
    <row r="5" spans="1:21" ht="36.75" customHeight="1">
      <c r="A5" s="42">
        <v>2</v>
      </c>
      <c r="B5" s="91" t="s">
        <v>69</v>
      </c>
      <c r="C5" s="50" t="s">
        <v>70</v>
      </c>
      <c r="D5" s="50" t="s">
        <v>54</v>
      </c>
      <c r="E5" s="26">
        <v>6</v>
      </c>
      <c r="F5" s="69">
        <v>2</v>
      </c>
      <c r="G5" s="26">
        <v>1</v>
      </c>
      <c r="H5" s="186">
        <f>(101-F5)*G5</f>
        <v>99</v>
      </c>
      <c r="I5" s="26">
        <v>6</v>
      </c>
      <c r="J5" s="69">
        <v>1</v>
      </c>
      <c r="K5" s="26">
        <v>0.25</v>
      </c>
      <c r="L5" s="186">
        <f>(101-J5)*K5</f>
        <v>25</v>
      </c>
      <c r="M5" s="2">
        <v>8</v>
      </c>
      <c r="N5" s="2">
        <v>1</v>
      </c>
      <c r="O5" s="2">
        <v>0.25</v>
      </c>
      <c r="P5" s="186">
        <f>(101-N5)*O5</f>
        <v>25</v>
      </c>
      <c r="Q5" s="2">
        <v>12</v>
      </c>
      <c r="R5" s="2">
        <v>1</v>
      </c>
      <c r="S5" s="2">
        <v>0.5</v>
      </c>
      <c r="T5" s="186">
        <f>(101-R5)*S5</f>
        <v>50</v>
      </c>
      <c r="U5" s="187">
        <f>LARGE(CHOOSE({1,2,3}, L5,P5,T5),1)+LARGE(CHOOSE({1,2,3},L5,P5,T5),2)+H5</f>
        <v>174</v>
      </c>
    </row>
    <row r="6" spans="1:21" ht="36.75" customHeight="1">
      <c r="A6" s="42">
        <v>3</v>
      </c>
      <c r="B6" s="92" t="s">
        <v>218</v>
      </c>
      <c r="C6" s="16" t="s">
        <v>219</v>
      </c>
      <c r="D6" s="16" t="s">
        <v>313</v>
      </c>
      <c r="E6" s="26">
        <v>6</v>
      </c>
      <c r="F6" s="2">
        <v>3</v>
      </c>
      <c r="G6" s="26">
        <v>1</v>
      </c>
      <c r="H6" s="186">
        <f>(101-F6)*G6</f>
        <v>98</v>
      </c>
      <c r="I6" s="26">
        <v>6</v>
      </c>
      <c r="J6" s="2">
        <v>2</v>
      </c>
      <c r="K6" s="26">
        <v>0.25</v>
      </c>
      <c r="L6" s="186">
        <f>(101-J6)*K6</f>
        <v>24.75</v>
      </c>
      <c r="M6" s="2">
        <v>8</v>
      </c>
      <c r="N6" s="2">
        <v>3</v>
      </c>
      <c r="O6" s="2">
        <v>0.25</v>
      </c>
      <c r="P6" s="186">
        <f>(101-N6)*O6</f>
        <v>24.5</v>
      </c>
      <c r="Q6" s="2">
        <v>12</v>
      </c>
      <c r="R6" s="2">
        <v>2</v>
      </c>
      <c r="S6" s="2">
        <v>0.5</v>
      </c>
      <c r="T6" s="186">
        <f>(101-R6)*S6</f>
        <v>49.5</v>
      </c>
      <c r="U6" s="187">
        <f>LARGE(CHOOSE({1,2,3}, L6,P6,T6),1)+LARGE(CHOOSE({1,2,3},L6,P6,T6),2)+H6</f>
        <v>172.25</v>
      </c>
    </row>
    <row r="7" spans="1:21" ht="36.75" customHeight="1">
      <c r="A7" s="42">
        <v>4</v>
      </c>
      <c r="B7" s="91" t="s">
        <v>30</v>
      </c>
      <c r="C7" s="50" t="s">
        <v>35</v>
      </c>
      <c r="D7" s="50" t="s">
        <v>59</v>
      </c>
      <c r="E7" s="26">
        <v>6</v>
      </c>
      <c r="F7" s="69">
        <v>4</v>
      </c>
      <c r="G7" s="26">
        <v>1</v>
      </c>
      <c r="H7" s="186">
        <f>(101-F7)*G7</f>
        <v>97</v>
      </c>
      <c r="I7" s="26">
        <v>6</v>
      </c>
      <c r="J7" s="69">
        <v>5</v>
      </c>
      <c r="K7" s="26">
        <v>0.25</v>
      </c>
      <c r="L7" s="186">
        <f>(101-J7)*K7</f>
        <v>24</v>
      </c>
      <c r="M7" s="2">
        <v>8</v>
      </c>
      <c r="N7" s="2">
        <v>4</v>
      </c>
      <c r="O7" s="2">
        <v>0.25</v>
      </c>
      <c r="P7" s="186">
        <f>(101-N7)*O7</f>
        <v>24.25</v>
      </c>
      <c r="Q7" s="2">
        <v>12</v>
      </c>
      <c r="R7" s="2">
        <v>4</v>
      </c>
      <c r="S7" s="2">
        <v>0.5</v>
      </c>
      <c r="T7" s="186">
        <f>(101-R7)*S7</f>
        <v>48.5</v>
      </c>
      <c r="U7" s="187">
        <f>LARGE(CHOOSE({1,2,3}, L7,P7,T7),1)+LARGE(CHOOSE({1,2,3},L7,P7,T7),2)+H7</f>
        <v>169.75</v>
      </c>
    </row>
    <row r="8" spans="1:21" ht="36.75" customHeight="1">
      <c r="A8" s="42">
        <v>5</v>
      </c>
      <c r="B8" s="92" t="s">
        <v>220</v>
      </c>
      <c r="C8" s="16" t="s">
        <v>221</v>
      </c>
      <c r="D8" s="16" t="s">
        <v>56</v>
      </c>
      <c r="E8" s="26">
        <v>6</v>
      </c>
      <c r="F8" s="2">
        <v>5</v>
      </c>
      <c r="G8" s="26">
        <v>1</v>
      </c>
      <c r="H8" s="186">
        <f>(101-F8)*G8</f>
        <v>96</v>
      </c>
      <c r="I8" s="26">
        <v>6</v>
      </c>
      <c r="J8" s="2" t="s">
        <v>27</v>
      </c>
      <c r="K8" s="26">
        <v>0.25</v>
      </c>
      <c r="L8" s="186">
        <v>0</v>
      </c>
      <c r="M8" s="2">
        <v>8</v>
      </c>
      <c r="N8" s="2">
        <v>5</v>
      </c>
      <c r="O8" s="2">
        <v>0.25</v>
      </c>
      <c r="P8" s="186">
        <f>(101-N8)*O8</f>
        <v>24</v>
      </c>
      <c r="Q8" s="2">
        <v>12</v>
      </c>
      <c r="R8" s="2" t="s">
        <v>27</v>
      </c>
      <c r="S8" s="2">
        <v>0.5</v>
      </c>
      <c r="T8" s="186">
        <v>0</v>
      </c>
      <c r="U8" s="187">
        <f>LARGE(CHOOSE({1,2,3}, L8,P8,T8),1)+LARGE(CHOOSE({1,2,3},L8,P8,T8),2)+H8</f>
        <v>120</v>
      </c>
    </row>
    <row r="9" spans="1:21" ht="36.75" customHeight="1">
      <c r="A9" s="42">
        <v>6</v>
      </c>
      <c r="B9" s="110" t="s">
        <v>248</v>
      </c>
      <c r="C9" s="16" t="s">
        <v>249</v>
      </c>
      <c r="D9" s="16" t="s">
        <v>101</v>
      </c>
      <c r="E9" s="26">
        <v>6</v>
      </c>
      <c r="F9" s="2" t="s">
        <v>27</v>
      </c>
      <c r="G9" s="26">
        <v>1</v>
      </c>
      <c r="H9" s="186">
        <v>0</v>
      </c>
      <c r="I9" s="26">
        <v>6</v>
      </c>
      <c r="J9" s="2">
        <v>6</v>
      </c>
      <c r="K9" s="26">
        <v>0.25</v>
      </c>
      <c r="L9" s="186">
        <f>(101-J9)*K9</f>
        <v>23.75</v>
      </c>
      <c r="M9" s="2">
        <v>8</v>
      </c>
      <c r="N9" s="52" t="s">
        <v>27</v>
      </c>
      <c r="O9" s="2">
        <v>0.25</v>
      </c>
      <c r="P9" s="186">
        <v>0</v>
      </c>
      <c r="Q9" s="2">
        <v>12</v>
      </c>
      <c r="R9" s="52" t="s">
        <v>179</v>
      </c>
      <c r="S9" s="2">
        <v>0.5</v>
      </c>
      <c r="T9" s="186">
        <f>(101-R9)*S9</f>
        <v>47.5</v>
      </c>
      <c r="U9" s="187">
        <f>LARGE(CHOOSE({1,2,3}, L9,P9,T9),1)+LARGE(CHOOSE({1,2,3},L9,P9,T9),2)+H9</f>
        <v>71.25</v>
      </c>
    </row>
    <row r="10" spans="1:21" ht="36.75" customHeight="1">
      <c r="A10" s="42">
        <v>7</v>
      </c>
      <c r="B10" s="16" t="s">
        <v>344</v>
      </c>
      <c r="C10" s="16" t="s">
        <v>345</v>
      </c>
      <c r="D10" s="16" t="s">
        <v>58</v>
      </c>
      <c r="E10" s="2">
        <v>6</v>
      </c>
      <c r="F10" s="2">
        <v>6</v>
      </c>
      <c r="G10" s="2">
        <v>1</v>
      </c>
      <c r="H10" s="186">
        <f>(101-F10)*G10</f>
        <v>95</v>
      </c>
      <c r="I10" s="26">
        <v>6</v>
      </c>
      <c r="J10" s="2" t="s">
        <v>27</v>
      </c>
      <c r="K10" s="26">
        <v>0.25</v>
      </c>
      <c r="L10" s="186">
        <v>0</v>
      </c>
      <c r="M10" s="2">
        <v>8</v>
      </c>
      <c r="N10" s="52" t="s">
        <v>27</v>
      </c>
      <c r="O10" s="2">
        <v>0.25</v>
      </c>
      <c r="P10" s="186">
        <v>0</v>
      </c>
      <c r="Q10" s="2">
        <v>12</v>
      </c>
      <c r="R10" s="52" t="s">
        <v>27</v>
      </c>
      <c r="S10" s="2">
        <v>0.5</v>
      </c>
      <c r="T10" s="186">
        <v>0</v>
      </c>
      <c r="U10" s="187">
        <f>LARGE(CHOOSE({1,2,3}, L10,P10,T10),1)+LARGE(CHOOSE({1,2,3},L10,P10,T10),2)+H10</f>
        <v>95</v>
      </c>
    </row>
    <row r="11" spans="1:21" ht="36.75" customHeight="1">
      <c r="A11" s="42">
        <v>8</v>
      </c>
      <c r="B11" s="91" t="s">
        <v>29</v>
      </c>
      <c r="C11" s="50" t="s">
        <v>34</v>
      </c>
      <c r="D11" s="50" t="s">
        <v>58</v>
      </c>
      <c r="E11" s="26">
        <v>6</v>
      </c>
      <c r="F11" s="2" t="s">
        <v>27</v>
      </c>
      <c r="G11" s="26">
        <v>1</v>
      </c>
      <c r="H11" s="186">
        <v>0</v>
      </c>
      <c r="I11" s="26">
        <v>6</v>
      </c>
      <c r="J11" s="69">
        <v>3</v>
      </c>
      <c r="K11" s="26">
        <v>0.25</v>
      </c>
      <c r="L11" s="186">
        <f>(101-J11)*K11</f>
        <v>24.5</v>
      </c>
      <c r="M11" s="2">
        <v>8</v>
      </c>
      <c r="N11" s="52" t="s">
        <v>27</v>
      </c>
      <c r="O11" s="2">
        <v>0.25</v>
      </c>
      <c r="P11" s="186">
        <v>0</v>
      </c>
      <c r="Q11" s="2">
        <v>12</v>
      </c>
      <c r="R11" s="52" t="s">
        <v>27</v>
      </c>
      <c r="S11" s="2">
        <v>0.5</v>
      </c>
      <c r="T11" s="186">
        <v>0</v>
      </c>
      <c r="U11" s="187">
        <f>LARGE(CHOOSE({1,2,3}, L11,P11,T11),1)+LARGE(CHOOSE({1,2,3},L11,P11,T11),2)+H11</f>
        <v>24.5</v>
      </c>
    </row>
    <row r="12" spans="1:21" ht="36.75" customHeight="1">
      <c r="A12" s="42">
        <v>9</v>
      </c>
      <c r="B12" s="110" t="s">
        <v>270</v>
      </c>
      <c r="C12" s="110" t="s">
        <v>279</v>
      </c>
      <c r="D12" s="110" t="s">
        <v>281</v>
      </c>
      <c r="E12" s="26">
        <v>6</v>
      </c>
      <c r="F12" s="2" t="s">
        <v>27</v>
      </c>
      <c r="G12" s="26">
        <v>1</v>
      </c>
      <c r="H12" s="186">
        <v>0</v>
      </c>
      <c r="I12" s="26">
        <v>6</v>
      </c>
      <c r="J12" s="2" t="s">
        <v>27</v>
      </c>
      <c r="K12" s="26">
        <v>0.25</v>
      </c>
      <c r="L12" s="186">
        <v>0</v>
      </c>
      <c r="M12" s="2">
        <v>8</v>
      </c>
      <c r="N12" s="52" t="s">
        <v>27</v>
      </c>
      <c r="O12" s="2">
        <v>0.25</v>
      </c>
      <c r="P12" s="186">
        <v>0</v>
      </c>
      <c r="Q12" s="2">
        <v>12</v>
      </c>
      <c r="R12" s="52" t="s">
        <v>265</v>
      </c>
      <c r="S12" s="2">
        <v>0.5</v>
      </c>
      <c r="T12" s="186">
        <f>(101-R12)*S12</f>
        <v>49</v>
      </c>
      <c r="U12" s="187">
        <f>LARGE(CHOOSE({1,2,3}, L12,P12,T12),1)+LARGE(CHOOSE({1,2,3},L12,P12,T12),2)+H12</f>
        <v>49</v>
      </c>
    </row>
    <row r="13" spans="1:21" ht="42" customHeight="1">
      <c r="A13" s="42">
        <v>10</v>
      </c>
      <c r="B13" s="92" t="s">
        <v>246</v>
      </c>
      <c r="C13" s="110" t="s">
        <v>247</v>
      </c>
      <c r="D13" s="110" t="s">
        <v>80</v>
      </c>
      <c r="E13" s="26">
        <v>6</v>
      </c>
      <c r="F13" s="2" t="s">
        <v>27</v>
      </c>
      <c r="G13" s="26">
        <v>1</v>
      </c>
      <c r="H13" s="186">
        <v>0</v>
      </c>
      <c r="I13" s="26">
        <v>6</v>
      </c>
      <c r="J13" s="2">
        <v>4</v>
      </c>
      <c r="K13" s="26">
        <v>0.25</v>
      </c>
      <c r="L13" s="186">
        <f>(101-J13)*K13</f>
        <v>24.25</v>
      </c>
      <c r="M13" s="2">
        <v>8</v>
      </c>
      <c r="N13" s="52" t="s">
        <v>27</v>
      </c>
      <c r="O13" s="2">
        <v>0.25</v>
      </c>
      <c r="P13" s="186">
        <v>0</v>
      </c>
      <c r="Q13" s="2">
        <v>12</v>
      </c>
      <c r="R13" s="52" t="s">
        <v>27</v>
      </c>
      <c r="S13" s="2">
        <v>0.5</v>
      </c>
      <c r="T13" s="186">
        <v>0</v>
      </c>
      <c r="U13" s="187">
        <f>LARGE(CHOOSE({1,2,3}, L13,P13,T13),1)+LARGE(CHOOSE({1,2,3},L13,P13,T13),2)+H13</f>
        <v>24.25</v>
      </c>
    </row>
    <row r="14" spans="1:21" ht="33" customHeight="1">
      <c r="A14" s="42">
        <v>11</v>
      </c>
      <c r="B14" s="16" t="s">
        <v>271</v>
      </c>
      <c r="C14" s="16" t="s">
        <v>280</v>
      </c>
      <c r="D14" s="16" t="s">
        <v>281</v>
      </c>
      <c r="E14" s="26">
        <v>6</v>
      </c>
      <c r="F14" s="2" t="s">
        <v>27</v>
      </c>
      <c r="G14" s="26">
        <v>1</v>
      </c>
      <c r="H14" s="186">
        <v>0</v>
      </c>
      <c r="I14" s="26">
        <v>6</v>
      </c>
      <c r="J14" s="2" t="s">
        <v>27</v>
      </c>
      <c r="K14" s="26">
        <v>0.25</v>
      </c>
      <c r="L14" s="186">
        <v>0</v>
      </c>
      <c r="M14" s="2">
        <v>8</v>
      </c>
      <c r="N14" s="52" t="s">
        <v>27</v>
      </c>
      <c r="O14" s="2">
        <v>0.25</v>
      </c>
      <c r="P14" s="186">
        <v>0</v>
      </c>
      <c r="Q14" s="2">
        <v>12</v>
      </c>
      <c r="R14" s="52" t="s">
        <v>272</v>
      </c>
      <c r="S14" s="2">
        <v>0.5</v>
      </c>
      <c r="T14" s="186">
        <f>(101-R14)*S14</f>
        <v>48</v>
      </c>
      <c r="U14" s="187">
        <f>LARGE(CHOOSE({1,2,3}, L14,P14,T14),1)+LARGE(CHOOSE({1,2,3},L14,P14,T14),2)+H14</f>
        <v>48</v>
      </c>
    </row>
    <row r="15" spans="1:21" ht="33" customHeight="1">
      <c r="A15" s="42">
        <v>12</v>
      </c>
      <c r="B15" s="83" t="s">
        <v>25</v>
      </c>
      <c r="C15" s="36" t="s">
        <v>36</v>
      </c>
      <c r="D15" s="36" t="s">
        <v>55</v>
      </c>
      <c r="E15" s="26">
        <v>6</v>
      </c>
      <c r="F15" s="2" t="s">
        <v>27</v>
      </c>
      <c r="G15" s="26">
        <v>1</v>
      </c>
      <c r="H15" s="186">
        <v>0</v>
      </c>
      <c r="I15" s="26">
        <v>6</v>
      </c>
      <c r="J15" s="2" t="s">
        <v>27</v>
      </c>
      <c r="K15" s="26">
        <v>0.25</v>
      </c>
      <c r="L15" s="186">
        <v>0</v>
      </c>
      <c r="M15" s="2">
        <v>8</v>
      </c>
      <c r="N15" s="52" t="s">
        <v>27</v>
      </c>
      <c r="O15" s="2">
        <v>0.25</v>
      </c>
      <c r="P15" s="186">
        <v>0</v>
      </c>
      <c r="Q15" s="2">
        <v>12</v>
      </c>
      <c r="R15" s="52" t="s">
        <v>273</v>
      </c>
      <c r="S15" s="2">
        <v>0.5</v>
      </c>
      <c r="T15" s="186">
        <f>(101-R15)*S15</f>
        <v>47</v>
      </c>
      <c r="U15" s="187">
        <f>LARGE(CHOOSE({1,2,3}, L15,P15,T15),1)+LARGE(CHOOSE({1,2,3},L15,P15,T15),2)+H15</f>
        <v>47</v>
      </c>
    </row>
    <row r="16" spans="1:21" ht="33" customHeight="1">
      <c r="A16" s="42">
        <v>13</v>
      </c>
      <c r="B16" s="110" t="s">
        <v>274</v>
      </c>
      <c r="C16" s="16" t="s">
        <v>282</v>
      </c>
      <c r="D16" s="16" t="s">
        <v>55</v>
      </c>
      <c r="E16" s="26">
        <v>6</v>
      </c>
      <c r="F16" s="2" t="s">
        <v>27</v>
      </c>
      <c r="G16" s="26">
        <v>1</v>
      </c>
      <c r="H16" s="186">
        <v>0</v>
      </c>
      <c r="I16" s="26">
        <v>6</v>
      </c>
      <c r="J16" s="2" t="s">
        <v>27</v>
      </c>
      <c r="K16" s="26">
        <v>0.25</v>
      </c>
      <c r="L16" s="186">
        <v>0</v>
      </c>
      <c r="M16" s="2">
        <v>8</v>
      </c>
      <c r="N16" s="52" t="s">
        <v>27</v>
      </c>
      <c r="O16" s="2">
        <v>0.25</v>
      </c>
      <c r="P16" s="186">
        <v>0</v>
      </c>
      <c r="Q16" s="2">
        <v>12</v>
      </c>
      <c r="R16" s="52" t="s">
        <v>275</v>
      </c>
      <c r="S16" s="2">
        <v>0.5</v>
      </c>
      <c r="T16" s="186">
        <f>(101-R16)*S16</f>
        <v>46.5</v>
      </c>
      <c r="U16" s="187">
        <f>LARGE(CHOOSE({1,2,3}, L16,P16,T16),1)+LARGE(CHOOSE({1,2,3},L16,P16,T16),2)+H16</f>
        <v>46.5</v>
      </c>
    </row>
    <row r="17" spans="1:21" ht="15" customHeight="1">
      <c r="A17" s="42">
        <v>14</v>
      </c>
      <c r="B17" s="110" t="s">
        <v>276</v>
      </c>
      <c r="C17" s="16" t="s">
        <v>278</v>
      </c>
      <c r="D17" s="16" t="s">
        <v>110</v>
      </c>
      <c r="E17" s="26">
        <v>6</v>
      </c>
      <c r="F17" s="2" t="s">
        <v>27</v>
      </c>
      <c r="G17" s="26">
        <v>1</v>
      </c>
      <c r="H17" s="186">
        <v>0</v>
      </c>
      <c r="I17" s="26">
        <v>6</v>
      </c>
      <c r="J17" s="2" t="s">
        <v>27</v>
      </c>
      <c r="K17" s="26">
        <v>0.25</v>
      </c>
      <c r="L17" s="186">
        <v>0</v>
      </c>
      <c r="M17" s="2">
        <v>8</v>
      </c>
      <c r="N17" s="52" t="s">
        <v>27</v>
      </c>
      <c r="O17" s="2">
        <v>0.25</v>
      </c>
      <c r="P17" s="186">
        <v>0</v>
      </c>
      <c r="Q17" s="2">
        <v>12</v>
      </c>
      <c r="R17" s="52" t="s">
        <v>277</v>
      </c>
      <c r="S17" s="2">
        <v>0.5</v>
      </c>
      <c r="T17" s="186">
        <f>(101-R17)*S17</f>
        <v>46</v>
      </c>
      <c r="U17" s="187">
        <f>LARGE(CHOOSE({1,2,3}, L17,P17,T17),1)+LARGE(CHOOSE({1,2,3},L17,P17,T17),2)+H17</f>
        <v>46</v>
      </c>
    </row>
    <row r="18" spans="1:21" ht="32.25" customHeight="1">
      <c r="A18" s="42">
        <v>15</v>
      </c>
      <c r="B18" s="92" t="s">
        <v>216</v>
      </c>
      <c r="C18" s="110" t="s">
        <v>217</v>
      </c>
      <c r="D18" s="110" t="s">
        <v>54</v>
      </c>
      <c r="E18" s="26">
        <v>6</v>
      </c>
      <c r="F18" s="2" t="s">
        <v>27</v>
      </c>
      <c r="G18" s="26">
        <v>1</v>
      </c>
      <c r="H18" s="186">
        <v>0</v>
      </c>
      <c r="I18" s="26">
        <v>6</v>
      </c>
      <c r="J18" s="2" t="s">
        <v>27</v>
      </c>
      <c r="K18" s="26">
        <v>0.25</v>
      </c>
      <c r="L18" s="186">
        <v>0</v>
      </c>
      <c r="M18" s="2">
        <v>8</v>
      </c>
      <c r="N18" s="2">
        <v>2</v>
      </c>
      <c r="O18" s="2">
        <v>0.25</v>
      </c>
      <c r="P18" s="186">
        <f>(101-N18)*O18</f>
        <v>24.75</v>
      </c>
      <c r="Q18" s="2">
        <v>12</v>
      </c>
      <c r="R18" s="2" t="s">
        <v>27</v>
      </c>
      <c r="S18" s="2">
        <v>0.5</v>
      </c>
      <c r="T18" s="186">
        <v>0</v>
      </c>
      <c r="U18" s="187">
        <f>LARGE(CHOOSE({1,2,3}, L18,P18,T18),1)+LARGE(CHOOSE({1,2,3},L18,P18,T18),2)+H18</f>
        <v>24.75</v>
      </c>
    </row>
    <row r="19" spans="1:21" ht="24.75" customHeight="1">
      <c r="A19" s="42">
        <v>16</v>
      </c>
      <c r="B19" s="83" t="s">
        <v>62</v>
      </c>
      <c r="C19" s="36" t="s">
        <v>37</v>
      </c>
      <c r="D19" s="36" t="s">
        <v>55</v>
      </c>
      <c r="E19" s="26">
        <v>6</v>
      </c>
      <c r="F19" s="2" t="s">
        <v>27</v>
      </c>
      <c r="G19" s="26">
        <v>1</v>
      </c>
      <c r="H19" s="186">
        <v>0</v>
      </c>
      <c r="I19" s="26">
        <v>6</v>
      </c>
      <c r="J19" s="2" t="s">
        <v>27</v>
      </c>
      <c r="K19" s="26">
        <v>0.25</v>
      </c>
      <c r="L19" s="186">
        <v>0</v>
      </c>
      <c r="M19" s="2">
        <v>8</v>
      </c>
      <c r="N19" s="2">
        <v>6</v>
      </c>
      <c r="O19" s="2">
        <v>0.25</v>
      </c>
      <c r="P19" s="186">
        <f>(101-N19)*O19</f>
        <v>23.75</v>
      </c>
      <c r="Q19" s="2">
        <v>12</v>
      </c>
      <c r="R19" s="2" t="s">
        <v>27</v>
      </c>
      <c r="S19" s="2">
        <v>0.5</v>
      </c>
      <c r="T19" s="186">
        <v>0</v>
      </c>
      <c r="U19" s="187">
        <f>LARGE(CHOOSE({1,2,3}, L19,P19,T19),1)+LARGE(CHOOSE({1,2,3},L19,P19,T19),2)+H19</f>
        <v>23.75</v>
      </c>
    </row>
    <row r="20" spans="1:21" ht="30.75" customHeight="1">
      <c r="A20" s="42">
        <v>17</v>
      </c>
      <c r="B20" s="92" t="s">
        <v>222</v>
      </c>
      <c r="C20" s="110" t="s">
        <v>223</v>
      </c>
      <c r="D20" s="110" t="s">
        <v>208</v>
      </c>
      <c r="E20" s="26">
        <v>6</v>
      </c>
      <c r="F20" s="2" t="s">
        <v>27</v>
      </c>
      <c r="G20" s="26">
        <v>1</v>
      </c>
      <c r="H20" s="186">
        <v>0</v>
      </c>
      <c r="I20" s="26">
        <v>6</v>
      </c>
      <c r="J20" s="2" t="s">
        <v>27</v>
      </c>
      <c r="K20" s="26">
        <v>0.25</v>
      </c>
      <c r="L20" s="186">
        <v>0</v>
      </c>
      <c r="M20" s="2">
        <v>8</v>
      </c>
      <c r="N20" s="2">
        <v>7</v>
      </c>
      <c r="O20" s="2">
        <v>0.25</v>
      </c>
      <c r="P20" s="186">
        <f>(101-N20)*O20</f>
        <v>23.5</v>
      </c>
      <c r="Q20" s="2">
        <v>12</v>
      </c>
      <c r="R20" s="2" t="s">
        <v>27</v>
      </c>
      <c r="S20" s="2">
        <v>0.5</v>
      </c>
      <c r="T20" s="186">
        <v>0</v>
      </c>
      <c r="U20" s="187">
        <f>LARGE(CHOOSE({1,2,3}, L20,P20,T20),1)+LARGE(CHOOSE({1,2,3},L20,P20,T20),2)+H20</f>
        <v>23.5</v>
      </c>
    </row>
    <row r="21" spans="1:21" ht="30.75" customHeight="1">
      <c r="A21" s="42">
        <v>18</v>
      </c>
      <c r="B21" s="83" t="s">
        <v>167</v>
      </c>
      <c r="C21" s="36" t="s">
        <v>102</v>
      </c>
      <c r="D21" s="36" t="s">
        <v>61</v>
      </c>
      <c r="E21" s="26">
        <v>6</v>
      </c>
      <c r="F21" s="2" t="s">
        <v>27</v>
      </c>
      <c r="G21" s="26">
        <v>1</v>
      </c>
      <c r="H21" s="186">
        <v>0</v>
      </c>
      <c r="I21" s="26">
        <v>6</v>
      </c>
      <c r="J21" s="2" t="s">
        <v>27</v>
      </c>
      <c r="K21" s="26">
        <v>0.25</v>
      </c>
      <c r="L21" s="186">
        <v>0</v>
      </c>
      <c r="M21" s="2">
        <v>8</v>
      </c>
      <c r="N21" s="52" t="s">
        <v>27</v>
      </c>
      <c r="O21" s="2">
        <v>0.25</v>
      </c>
      <c r="P21" s="186">
        <v>0</v>
      </c>
      <c r="Q21" s="2">
        <v>12</v>
      </c>
      <c r="R21" s="52" t="s">
        <v>27</v>
      </c>
      <c r="S21" s="2">
        <v>0.5</v>
      </c>
      <c r="T21" s="186">
        <v>0</v>
      </c>
      <c r="U21" s="187">
        <f>LARGE(CHOOSE({1,2,3}, L21,P21,T21),1)+LARGE(CHOOSE({1,2,3},L21,P21,T21),2)+H21</f>
        <v>0</v>
      </c>
    </row>
    <row r="22" spans="1:21" ht="29.25" customHeight="1">
      <c r="A22" s="42">
        <v>19</v>
      </c>
      <c r="B22" s="91" t="s">
        <v>89</v>
      </c>
      <c r="C22" s="50" t="s">
        <v>90</v>
      </c>
      <c r="D22" s="50" t="s">
        <v>55</v>
      </c>
      <c r="E22" s="26">
        <v>6</v>
      </c>
      <c r="F22" s="2" t="s">
        <v>27</v>
      </c>
      <c r="G22" s="26">
        <v>1</v>
      </c>
      <c r="H22" s="186">
        <v>0</v>
      </c>
      <c r="I22" s="26">
        <v>6</v>
      </c>
      <c r="J22" s="2" t="s">
        <v>27</v>
      </c>
      <c r="K22" s="26">
        <v>0.25</v>
      </c>
      <c r="L22" s="186">
        <v>0</v>
      </c>
      <c r="M22" s="2">
        <v>8</v>
      </c>
      <c r="N22" s="52" t="s">
        <v>27</v>
      </c>
      <c r="O22" s="2">
        <v>0.25</v>
      </c>
      <c r="P22" s="186">
        <v>0</v>
      </c>
      <c r="Q22" s="2">
        <v>12</v>
      </c>
      <c r="R22" s="52" t="s">
        <v>27</v>
      </c>
      <c r="S22" s="2">
        <v>0.5</v>
      </c>
      <c r="T22" s="186">
        <v>0</v>
      </c>
      <c r="U22" s="187">
        <f>LARGE(CHOOSE({1,2,3}, L22,P22,T22),1)+LARGE(CHOOSE({1,2,3},L22,P22,T22),2)+H22</f>
        <v>0</v>
      </c>
    </row>
  </sheetData>
  <autoFilter ref="A3:U22">
    <sortState ref="A5:U22">
      <sortCondition descending="1" ref="U3:U22"/>
    </sortState>
  </autoFilter>
  <sortState ref="A5:A28">
    <sortCondition ref="A4"/>
  </sortState>
  <mergeCells count="10">
    <mergeCell ref="U2:U3"/>
    <mergeCell ref="A1:T1"/>
    <mergeCell ref="D2:D3"/>
    <mergeCell ref="C2:C3"/>
    <mergeCell ref="B2:B3"/>
    <mergeCell ref="A2:A3"/>
    <mergeCell ref="M2:P2"/>
    <mergeCell ref="Q2:T2"/>
    <mergeCell ref="I2:L2"/>
    <mergeCell ref="E2:H2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4"/>
  <sheetViews>
    <sheetView view="pageBreakPreview" zoomScale="85" zoomScaleNormal="100" zoomScaleSheetLayoutView="85" zoomScalePageLayoutView="85" workbookViewId="0">
      <selection activeCell="I2" sqref="I2:L2"/>
    </sheetView>
  </sheetViews>
  <sheetFormatPr defaultRowHeight="15"/>
  <cols>
    <col min="1" max="1" width="6.5703125" style="4" customWidth="1"/>
    <col min="2" max="2" width="31.7109375" style="4" customWidth="1"/>
    <col min="3" max="3" width="22.5703125" style="4" customWidth="1"/>
    <col min="4" max="7" width="12.5703125" style="4" customWidth="1"/>
    <col min="8" max="8" width="12.5703125" style="171" customWidth="1"/>
    <col min="9" max="11" width="12.5703125" style="4" customWidth="1"/>
    <col min="12" max="12" width="12.5703125" style="171" customWidth="1"/>
    <col min="13" max="14" width="9.42578125" style="9" customWidth="1"/>
    <col min="15" max="15" width="9.7109375" style="9" customWidth="1"/>
    <col min="16" max="16" width="8.5703125" style="172" customWidth="1"/>
    <col min="17" max="17" width="15.42578125" style="9" customWidth="1"/>
    <col min="18" max="16384" width="9.140625" style="4"/>
  </cols>
  <sheetData>
    <row r="1" spans="1:17" ht="21">
      <c r="A1" s="242" t="s">
        <v>3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</row>
    <row r="2" spans="1:17" s="10" customFormat="1" ht="63.75" customHeight="1">
      <c r="A2" s="28"/>
      <c r="B2" s="28"/>
      <c r="C2" s="28"/>
      <c r="D2" s="28"/>
      <c r="E2" s="244" t="s">
        <v>370</v>
      </c>
      <c r="F2" s="244"/>
      <c r="G2" s="244"/>
      <c r="H2" s="244"/>
      <c r="I2" s="243" t="s">
        <v>262</v>
      </c>
      <c r="J2" s="243"/>
      <c r="K2" s="243"/>
      <c r="L2" s="243"/>
      <c r="M2" s="243" t="s">
        <v>229</v>
      </c>
      <c r="N2" s="243"/>
      <c r="O2" s="243"/>
      <c r="P2" s="243"/>
      <c r="Q2" s="245" t="s">
        <v>10</v>
      </c>
    </row>
    <row r="3" spans="1:17" s="9" customFormat="1" ht="129" customHeight="1">
      <c r="A3" s="15" t="s">
        <v>0</v>
      </c>
      <c r="B3" s="15" t="s">
        <v>1</v>
      </c>
      <c r="C3" s="15" t="s">
        <v>5</v>
      </c>
      <c r="D3" s="15" t="s">
        <v>65</v>
      </c>
      <c r="E3" s="29" t="s">
        <v>92</v>
      </c>
      <c r="F3" s="29" t="s">
        <v>93</v>
      </c>
      <c r="G3" s="29" t="s">
        <v>94</v>
      </c>
      <c r="H3" s="185" t="s">
        <v>79</v>
      </c>
      <c r="I3" s="29" t="s">
        <v>92</v>
      </c>
      <c r="J3" s="29" t="s">
        <v>93</v>
      </c>
      <c r="K3" s="29" t="s">
        <v>94</v>
      </c>
      <c r="L3" s="185" t="s">
        <v>79</v>
      </c>
      <c r="M3" s="29" t="s">
        <v>92</v>
      </c>
      <c r="N3" s="29" t="s">
        <v>93</v>
      </c>
      <c r="O3" s="29" t="s">
        <v>94</v>
      </c>
      <c r="P3" s="185" t="s">
        <v>79</v>
      </c>
      <c r="Q3" s="246"/>
    </row>
    <row r="4" spans="1:17" s="10" customFormat="1" ht="25.5" customHeight="1">
      <c r="A4" s="110">
        <v>1</v>
      </c>
      <c r="B4" s="110" t="s">
        <v>232</v>
      </c>
      <c r="C4" s="110" t="s">
        <v>233</v>
      </c>
      <c r="D4" s="92" t="s">
        <v>236</v>
      </c>
      <c r="E4" s="97">
        <v>1</v>
      </c>
      <c r="F4" s="97">
        <v>1</v>
      </c>
      <c r="G4" s="97">
        <v>1</v>
      </c>
      <c r="H4" s="1">
        <f>(101-F4)*G4</f>
        <v>100</v>
      </c>
      <c r="I4" s="97">
        <v>1</v>
      </c>
      <c r="J4" s="97">
        <v>1</v>
      </c>
      <c r="K4" s="97">
        <v>0.25</v>
      </c>
      <c r="L4" s="1">
        <f>(101-J4)*K4</f>
        <v>25</v>
      </c>
      <c r="M4" s="2">
        <v>1</v>
      </c>
      <c r="N4" s="2">
        <v>1</v>
      </c>
      <c r="O4" s="2">
        <v>0.25</v>
      </c>
      <c r="P4" s="1">
        <f>(101-N4)*O4</f>
        <v>25</v>
      </c>
      <c r="Q4" s="174">
        <f>SUM(L4+P4)+H4</f>
        <v>150</v>
      </c>
    </row>
  </sheetData>
  <autoFilter ref="A3:Q3">
    <sortState ref="A4:AO7">
      <sortCondition descending="1" ref="Q3:Q5"/>
    </sortState>
  </autoFilter>
  <sortState ref="A5:AO7">
    <sortCondition descending="1" ref="Q5:Q7"/>
  </sortState>
  <mergeCells count="5">
    <mergeCell ref="A1:P1"/>
    <mergeCell ref="M2:P2"/>
    <mergeCell ref="I2:L2"/>
    <mergeCell ref="E2:H2"/>
    <mergeCell ref="Q2:Q3"/>
  </mergeCells>
  <pageMargins left="4.642857142857143E-2" right="4.4642857142857144E-2" top="6.7708333333333329E-2" bottom="0.14895833333333333" header="0.3" footer="0.3"/>
  <pageSetup paperSize="9" scale="70" orientation="landscape" r:id="rId1"/>
  <colBreaks count="1" manualBreakCount="1">
    <brk id="18" max="3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133"/>
  <sheetViews>
    <sheetView view="pageBreakPreview" zoomScale="85" zoomScaleNormal="100" zoomScaleSheetLayoutView="85" zoomScalePageLayoutView="70" workbookViewId="0">
      <pane xSplit="19" ySplit="3" topLeftCell="T4" activePane="bottomRight" state="frozen"/>
      <selection pane="topRight" activeCell="L1" sqref="L1"/>
      <selection pane="bottomLeft" activeCell="A4" sqref="A4"/>
      <selection pane="bottomRight" activeCell="R2" sqref="R2:U2"/>
    </sheetView>
  </sheetViews>
  <sheetFormatPr defaultRowHeight="14.25"/>
  <cols>
    <col min="1" max="1" width="8.28515625" style="44" customWidth="1"/>
    <col min="2" max="2" width="27" style="45" customWidth="1"/>
    <col min="3" max="3" width="30.42578125" style="45" customWidth="1"/>
    <col min="4" max="4" width="20.42578125" style="45" customWidth="1"/>
    <col min="5" max="5" width="15.42578125" style="44" customWidth="1"/>
    <col min="6" max="6" width="10.28515625" style="44" customWidth="1"/>
    <col min="7" max="7" width="9.85546875" style="44" customWidth="1"/>
    <col min="8" max="8" width="8.42578125" style="44" customWidth="1"/>
    <col min="9" max="9" width="15.42578125" style="177" customWidth="1"/>
    <col min="10" max="10" width="8.7109375" style="44" customWidth="1"/>
    <col min="11" max="11" width="9.140625" style="44" customWidth="1"/>
    <col min="12" max="12" width="10.28515625" style="44" customWidth="1"/>
    <col min="13" max="13" width="11.140625" style="177" customWidth="1"/>
    <col min="14" max="16" width="9.5703125" style="47" customWidth="1"/>
    <col min="17" max="17" width="9.5703125" style="179" customWidth="1"/>
    <col min="18" max="18" width="6.7109375" style="47" customWidth="1"/>
    <col min="19" max="19" width="11.85546875" style="47" customWidth="1"/>
    <col min="20" max="20" width="7.140625" style="47" customWidth="1"/>
    <col min="21" max="21" width="14" style="179" customWidth="1"/>
    <col min="22" max="22" width="10.42578125" style="176" customWidth="1"/>
    <col min="23" max="23" width="35" style="44" customWidth="1"/>
    <col min="24" max="16384" width="9.140625" style="44"/>
  </cols>
  <sheetData>
    <row r="1" spans="1:22" ht="20.25">
      <c r="A1" s="249" t="s">
        <v>111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175"/>
    </row>
    <row r="2" spans="1:22" ht="165" customHeight="1">
      <c r="A2" s="250" t="s">
        <v>0</v>
      </c>
      <c r="B2" s="252" t="s">
        <v>1</v>
      </c>
      <c r="C2" s="253"/>
      <c r="D2" s="250" t="s">
        <v>52</v>
      </c>
      <c r="E2" s="250" t="s">
        <v>5</v>
      </c>
      <c r="F2" s="234" t="s">
        <v>352</v>
      </c>
      <c r="G2" s="234"/>
      <c r="H2" s="234"/>
      <c r="I2" s="234"/>
      <c r="J2" s="232" t="s">
        <v>237</v>
      </c>
      <c r="K2" s="232"/>
      <c r="L2" s="232"/>
      <c r="M2" s="232"/>
      <c r="N2" s="256" t="s">
        <v>227</v>
      </c>
      <c r="O2" s="257"/>
      <c r="P2" s="257"/>
      <c r="Q2" s="257"/>
      <c r="R2" s="256" t="s">
        <v>264</v>
      </c>
      <c r="S2" s="257"/>
      <c r="T2" s="257"/>
      <c r="U2" s="257"/>
      <c r="V2" s="247" t="s">
        <v>228</v>
      </c>
    </row>
    <row r="3" spans="1:22" ht="90" customHeight="1">
      <c r="A3" s="251"/>
      <c r="B3" s="254"/>
      <c r="C3" s="255"/>
      <c r="D3" s="251"/>
      <c r="E3" s="251"/>
      <c r="F3" s="29" t="s">
        <v>92</v>
      </c>
      <c r="G3" s="29" t="s">
        <v>93</v>
      </c>
      <c r="H3" s="29" t="s">
        <v>94</v>
      </c>
      <c r="I3" s="185" t="s">
        <v>79</v>
      </c>
      <c r="J3" s="29" t="s">
        <v>92</v>
      </c>
      <c r="K3" s="29" t="s">
        <v>93</v>
      </c>
      <c r="L3" s="29" t="s">
        <v>94</v>
      </c>
      <c r="M3" s="185" t="s">
        <v>79</v>
      </c>
      <c r="N3" s="29" t="s">
        <v>92</v>
      </c>
      <c r="O3" s="29" t="s">
        <v>93</v>
      </c>
      <c r="P3" s="29" t="s">
        <v>94</v>
      </c>
      <c r="Q3" s="185" t="s">
        <v>79</v>
      </c>
      <c r="R3" s="29" t="s">
        <v>92</v>
      </c>
      <c r="S3" s="29" t="s">
        <v>93</v>
      </c>
      <c r="T3" s="29" t="s">
        <v>94</v>
      </c>
      <c r="U3" s="185" t="s">
        <v>79</v>
      </c>
      <c r="V3" s="248"/>
    </row>
    <row r="4" spans="1:22" s="80" customFormat="1" ht="30">
      <c r="A4" s="102">
        <v>1</v>
      </c>
      <c r="B4" s="66" t="s">
        <v>114</v>
      </c>
      <c r="C4" s="66" t="s">
        <v>112</v>
      </c>
      <c r="D4" s="66" t="s">
        <v>101</v>
      </c>
      <c r="E4" s="67" t="s">
        <v>124</v>
      </c>
      <c r="F4" s="74">
        <v>7</v>
      </c>
      <c r="G4" s="67">
        <v>1</v>
      </c>
      <c r="H4" s="74">
        <v>1</v>
      </c>
      <c r="I4" s="188">
        <f t="shared" ref="I4:I10" si="0">(101-G4)*H4</f>
        <v>100</v>
      </c>
      <c r="J4" s="74">
        <v>5</v>
      </c>
      <c r="K4" s="67">
        <v>1</v>
      </c>
      <c r="L4" s="74">
        <v>0.5</v>
      </c>
      <c r="M4" s="188">
        <f>(101-K4)*L4</f>
        <v>50</v>
      </c>
      <c r="N4" s="72">
        <v>6</v>
      </c>
      <c r="O4" s="72">
        <v>2</v>
      </c>
      <c r="P4" s="72">
        <v>0.25</v>
      </c>
      <c r="Q4" s="188">
        <f>(101-O4)*P4</f>
        <v>24.75</v>
      </c>
      <c r="R4" s="72">
        <v>5</v>
      </c>
      <c r="S4" s="72">
        <v>1</v>
      </c>
      <c r="T4" s="72">
        <v>0.5</v>
      </c>
      <c r="U4" s="188">
        <f>(101-S4)*T4</f>
        <v>50</v>
      </c>
      <c r="V4" s="189">
        <f>LARGE(CHOOSE({1,2,3},M4,Q4,U4),1)+LARGE(CHOOSE({1,2,3},M4,Q4,U4),2)+I4</f>
        <v>200</v>
      </c>
    </row>
    <row r="5" spans="1:22" s="75" customFormat="1" ht="30.75" customHeight="1">
      <c r="A5" s="72">
        <v>2</v>
      </c>
      <c r="B5" s="73" t="s">
        <v>185</v>
      </c>
      <c r="C5" s="73" t="s">
        <v>113</v>
      </c>
      <c r="D5" s="73" t="s">
        <v>101</v>
      </c>
      <c r="E5" s="74" t="s">
        <v>186</v>
      </c>
      <c r="F5" s="74">
        <v>7</v>
      </c>
      <c r="G5" s="74">
        <v>2</v>
      </c>
      <c r="H5" s="74">
        <v>1</v>
      </c>
      <c r="I5" s="188">
        <f t="shared" si="0"/>
        <v>99</v>
      </c>
      <c r="J5" s="74">
        <v>5</v>
      </c>
      <c r="K5" s="74">
        <v>2</v>
      </c>
      <c r="L5" s="74">
        <v>0.5</v>
      </c>
      <c r="M5" s="188">
        <f>(101-K5)*L5</f>
        <v>49.5</v>
      </c>
      <c r="N5" s="72">
        <v>6</v>
      </c>
      <c r="O5" s="72">
        <v>1</v>
      </c>
      <c r="P5" s="72">
        <v>0.25</v>
      </c>
      <c r="Q5" s="188">
        <f>(101-O5)*P5</f>
        <v>25</v>
      </c>
      <c r="R5" s="72">
        <v>5</v>
      </c>
      <c r="S5" s="72">
        <v>2</v>
      </c>
      <c r="T5" s="72">
        <v>0.5</v>
      </c>
      <c r="U5" s="188">
        <f>(101-S5)*T5</f>
        <v>49.5</v>
      </c>
      <c r="V5" s="189">
        <f>LARGE(CHOOSE({1,2,3},M5,Q5,U5),1)+LARGE(CHOOSE({1,2,3},M5,Q5,U5),2)+I5</f>
        <v>198</v>
      </c>
    </row>
    <row r="6" spans="1:22" s="103" customFormat="1" ht="30.75" customHeight="1">
      <c r="A6" s="102">
        <v>3</v>
      </c>
      <c r="B6" s="73" t="s">
        <v>254</v>
      </c>
      <c r="C6" s="73" t="s">
        <v>225</v>
      </c>
      <c r="D6" s="73" t="s">
        <v>59</v>
      </c>
      <c r="E6" s="74" t="s">
        <v>255</v>
      </c>
      <c r="F6" s="74">
        <v>7</v>
      </c>
      <c r="G6" s="102">
        <v>4</v>
      </c>
      <c r="H6" s="74">
        <v>1</v>
      </c>
      <c r="I6" s="188">
        <f t="shared" si="0"/>
        <v>97</v>
      </c>
      <c r="J6" s="102">
        <v>5</v>
      </c>
      <c r="K6" s="102">
        <v>5</v>
      </c>
      <c r="L6" s="74">
        <v>0.5</v>
      </c>
      <c r="M6" s="188">
        <f>(101-K6)*L6</f>
        <v>48</v>
      </c>
      <c r="N6" s="68">
        <v>6</v>
      </c>
      <c r="O6" s="68">
        <v>5</v>
      </c>
      <c r="P6" s="68">
        <v>0.25</v>
      </c>
      <c r="Q6" s="188">
        <f>(101-O6)*P6</f>
        <v>24</v>
      </c>
      <c r="R6" s="68">
        <v>5</v>
      </c>
      <c r="S6" s="68">
        <v>4</v>
      </c>
      <c r="T6" s="72">
        <v>0.5</v>
      </c>
      <c r="U6" s="188">
        <f>(101-S6)*T6</f>
        <v>48.5</v>
      </c>
      <c r="V6" s="189">
        <f>LARGE(CHOOSE({1,2,3},M6,Q6,U6),1)+LARGE(CHOOSE({1,2,3},M6,Q6,U6),2)+I6</f>
        <v>193.5</v>
      </c>
    </row>
    <row r="7" spans="1:22" s="80" customFormat="1" ht="30">
      <c r="A7" s="72">
        <v>4</v>
      </c>
      <c r="B7" s="73" t="s">
        <v>118</v>
      </c>
      <c r="C7" s="73" t="s">
        <v>252</v>
      </c>
      <c r="D7" s="73" t="s">
        <v>59</v>
      </c>
      <c r="E7" s="74" t="s">
        <v>253</v>
      </c>
      <c r="F7" s="74">
        <v>7</v>
      </c>
      <c r="G7" s="102">
        <v>6</v>
      </c>
      <c r="H7" s="74">
        <v>1</v>
      </c>
      <c r="I7" s="188">
        <f t="shared" si="0"/>
        <v>95</v>
      </c>
      <c r="J7" s="102">
        <v>5</v>
      </c>
      <c r="K7" s="102">
        <v>4</v>
      </c>
      <c r="L7" s="74">
        <v>0.5</v>
      </c>
      <c r="M7" s="188">
        <f>(101-K7)*L7</f>
        <v>48.5</v>
      </c>
      <c r="N7" s="68">
        <v>6</v>
      </c>
      <c r="O7" s="68">
        <v>5</v>
      </c>
      <c r="P7" s="68">
        <v>0.25</v>
      </c>
      <c r="Q7" s="188">
        <f>(101-O7)*P7</f>
        <v>24</v>
      </c>
      <c r="R7" s="68">
        <v>5</v>
      </c>
      <c r="S7" s="68">
        <v>3</v>
      </c>
      <c r="T7" s="72">
        <v>0.5</v>
      </c>
      <c r="U7" s="188">
        <f>(101-S7)*T7</f>
        <v>49</v>
      </c>
      <c r="V7" s="189">
        <f>LARGE(CHOOSE({1,2,3},M7,Q7,U7),1)+LARGE(CHOOSE({1,2,3},M7,Q7,U7),2)+I7</f>
        <v>192.5</v>
      </c>
    </row>
    <row r="8" spans="1:22" s="104" customFormat="1" ht="28.5">
      <c r="A8" s="72">
        <v>6</v>
      </c>
      <c r="B8" s="115" t="s">
        <v>198</v>
      </c>
      <c r="C8" s="115" t="s">
        <v>267</v>
      </c>
      <c r="D8" s="115" t="s">
        <v>55</v>
      </c>
      <c r="E8" s="116" t="s">
        <v>359</v>
      </c>
      <c r="F8" s="74">
        <v>7</v>
      </c>
      <c r="G8" s="43">
        <v>7</v>
      </c>
      <c r="H8" s="74">
        <v>1</v>
      </c>
      <c r="I8" s="188">
        <f t="shared" si="0"/>
        <v>94</v>
      </c>
      <c r="J8" s="43">
        <v>5</v>
      </c>
      <c r="K8" s="43" t="s">
        <v>27</v>
      </c>
      <c r="L8" s="43">
        <v>0.5</v>
      </c>
      <c r="M8" s="188">
        <v>0</v>
      </c>
      <c r="N8" s="72">
        <v>6</v>
      </c>
      <c r="O8" s="106" t="s">
        <v>27</v>
      </c>
      <c r="P8" s="72">
        <v>0.25</v>
      </c>
      <c r="Q8" s="188">
        <v>0</v>
      </c>
      <c r="R8" s="180">
        <v>5</v>
      </c>
      <c r="S8" s="180">
        <v>6</v>
      </c>
      <c r="T8" s="180">
        <v>0.5</v>
      </c>
      <c r="U8" s="188">
        <f>(101-S8)*T8</f>
        <v>47.5</v>
      </c>
      <c r="V8" s="189">
        <f>LARGE(CHOOSE({1,2,3},M8,Q8,U8),1)+LARGE(CHOOSE({1,2,3},M8,Q8,U8),2)+I8</f>
        <v>141.5</v>
      </c>
    </row>
    <row r="9" spans="1:22" s="80" customFormat="1" ht="30">
      <c r="A9" s="102">
        <v>5</v>
      </c>
      <c r="B9" s="66" t="s">
        <v>184</v>
      </c>
      <c r="C9" s="66" t="s">
        <v>191</v>
      </c>
      <c r="D9" s="73" t="s">
        <v>192</v>
      </c>
      <c r="E9" s="74" t="s">
        <v>193</v>
      </c>
      <c r="F9" s="74">
        <v>7</v>
      </c>
      <c r="G9" s="74">
        <v>3</v>
      </c>
      <c r="H9" s="74">
        <v>1</v>
      </c>
      <c r="I9" s="188">
        <f t="shared" si="0"/>
        <v>98</v>
      </c>
      <c r="J9" s="74">
        <v>5</v>
      </c>
      <c r="K9" s="74" t="s">
        <v>27</v>
      </c>
      <c r="L9" s="74">
        <v>0.5</v>
      </c>
      <c r="M9" s="188">
        <v>0</v>
      </c>
      <c r="N9" s="72">
        <v>6</v>
      </c>
      <c r="O9" s="72">
        <v>3</v>
      </c>
      <c r="P9" s="72">
        <v>0.25</v>
      </c>
      <c r="Q9" s="188">
        <f>(101-O9)*P9</f>
        <v>24.5</v>
      </c>
      <c r="R9" s="72">
        <v>5</v>
      </c>
      <c r="S9" s="72" t="s">
        <v>27</v>
      </c>
      <c r="T9" s="72">
        <v>0.5</v>
      </c>
      <c r="U9" s="188">
        <v>0</v>
      </c>
      <c r="V9" s="189">
        <f>LARGE(CHOOSE({1,2,3},M9,Q9,U9),1)+LARGE(CHOOSE({1,2,3},M9,Q9,U9),2)+I9</f>
        <v>122.5</v>
      </c>
    </row>
    <row r="10" spans="1:22" s="103" customFormat="1" ht="26.25" customHeight="1">
      <c r="A10" s="102">
        <v>7</v>
      </c>
      <c r="B10" s="115" t="s">
        <v>358</v>
      </c>
      <c r="C10" s="115" t="s">
        <v>125</v>
      </c>
      <c r="D10" s="115" t="s">
        <v>356</v>
      </c>
      <c r="E10" s="116" t="s">
        <v>357</v>
      </c>
      <c r="F10" s="74">
        <v>7</v>
      </c>
      <c r="G10" s="43">
        <v>5</v>
      </c>
      <c r="H10" s="74">
        <v>1</v>
      </c>
      <c r="I10" s="188">
        <f t="shared" si="0"/>
        <v>96</v>
      </c>
      <c r="J10" s="43">
        <v>5</v>
      </c>
      <c r="K10" s="43" t="s">
        <v>27</v>
      </c>
      <c r="L10" s="43">
        <v>0.5</v>
      </c>
      <c r="M10" s="188">
        <v>0</v>
      </c>
      <c r="N10" s="180">
        <v>6</v>
      </c>
      <c r="O10" s="117" t="s">
        <v>27</v>
      </c>
      <c r="P10" s="180">
        <v>0.25</v>
      </c>
      <c r="Q10" s="188">
        <v>0</v>
      </c>
      <c r="R10" s="180">
        <v>5</v>
      </c>
      <c r="S10" s="117" t="s">
        <v>27</v>
      </c>
      <c r="T10" s="180">
        <v>0.5</v>
      </c>
      <c r="U10" s="188">
        <v>0</v>
      </c>
      <c r="V10" s="189">
        <f>LARGE(CHOOSE({1,2,3},M10,Q10,U10),1)+LARGE(CHOOSE({1,2,3},M10,Q10,U10),2)+I10</f>
        <v>96</v>
      </c>
    </row>
    <row r="11" spans="1:22" s="103" customFormat="1" ht="26.25" customHeight="1">
      <c r="A11" s="72">
        <v>8</v>
      </c>
      <c r="B11" s="66" t="s">
        <v>120</v>
      </c>
      <c r="C11" s="66" t="s">
        <v>123</v>
      </c>
      <c r="D11" s="66" t="s">
        <v>177</v>
      </c>
      <c r="E11" s="67" t="s">
        <v>127</v>
      </c>
      <c r="F11" s="74">
        <v>7</v>
      </c>
      <c r="G11" s="74" t="s">
        <v>27</v>
      </c>
      <c r="H11" s="74">
        <v>1</v>
      </c>
      <c r="I11" s="188">
        <v>0</v>
      </c>
      <c r="J11" s="74">
        <v>5</v>
      </c>
      <c r="K11" s="67">
        <v>3</v>
      </c>
      <c r="L11" s="74">
        <v>0.5</v>
      </c>
      <c r="M11" s="188">
        <f>(101-K11)*L11</f>
        <v>49</v>
      </c>
      <c r="N11" s="72">
        <v>6</v>
      </c>
      <c r="O11" s="106" t="s">
        <v>27</v>
      </c>
      <c r="P11" s="72">
        <v>0.25</v>
      </c>
      <c r="Q11" s="188">
        <v>0</v>
      </c>
      <c r="R11" s="72">
        <v>5</v>
      </c>
      <c r="S11" s="106" t="s">
        <v>27</v>
      </c>
      <c r="T11" s="72">
        <v>0.5</v>
      </c>
      <c r="U11" s="188">
        <v>0</v>
      </c>
      <c r="V11" s="189">
        <f>LARGE(CHOOSE({1,2,3},M11,Q11,U11),1)+LARGE(CHOOSE({1,2,3},M11,Q11,U11),2)+I11</f>
        <v>49</v>
      </c>
    </row>
    <row r="12" spans="1:22" s="103" customFormat="1" ht="29.25" customHeight="1">
      <c r="A12" s="102">
        <v>11</v>
      </c>
      <c r="B12" s="73" t="s">
        <v>266</v>
      </c>
      <c r="C12" s="73" t="s">
        <v>267</v>
      </c>
      <c r="D12" s="73" t="s">
        <v>55</v>
      </c>
      <c r="E12" s="74" t="s">
        <v>268</v>
      </c>
      <c r="F12" s="74">
        <v>7</v>
      </c>
      <c r="G12" s="74" t="s">
        <v>27</v>
      </c>
      <c r="H12" s="74">
        <v>1</v>
      </c>
      <c r="I12" s="188">
        <v>0</v>
      </c>
      <c r="J12" s="74">
        <v>5</v>
      </c>
      <c r="K12" s="68" t="s">
        <v>27</v>
      </c>
      <c r="L12" s="74">
        <v>0.5</v>
      </c>
      <c r="M12" s="188">
        <v>0</v>
      </c>
      <c r="N12" s="72">
        <v>6</v>
      </c>
      <c r="O12" s="106" t="s">
        <v>27</v>
      </c>
      <c r="P12" s="72">
        <v>0.25</v>
      </c>
      <c r="Q12" s="188">
        <v>0</v>
      </c>
      <c r="R12" s="72">
        <v>5</v>
      </c>
      <c r="S12" s="72">
        <v>5</v>
      </c>
      <c r="T12" s="72">
        <v>0.5</v>
      </c>
      <c r="U12" s="188">
        <f>(101-S12)*T12</f>
        <v>48</v>
      </c>
      <c r="V12" s="189">
        <f>LARGE(CHOOSE({1,2,3},M12,Q12,U12),1)+LARGE(CHOOSE({1,2,3},M12,Q12,U12),2)+I12</f>
        <v>48</v>
      </c>
    </row>
    <row r="13" spans="1:22" s="103" customFormat="1" ht="29.25" customHeight="1">
      <c r="A13" s="102">
        <v>9</v>
      </c>
      <c r="B13" s="73" t="s">
        <v>136</v>
      </c>
      <c r="C13" s="73" t="s">
        <v>224</v>
      </c>
      <c r="D13" s="73" t="s">
        <v>176</v>
      </c>
      <c r="E13" s="74" t="s">
        <v>226</v>
      </c>
      <c r="F13" s="74">
        <v>7</v>
      </c>
      <c r="G13" s="74" t="s">
        <v>27</v>
      </c>
      <c r="H13" s="74">
        <v>1</v>
      </c>
      <c r="I13" s="188">
        <v>0</v>
      </c>
      <c r="J13" s="74">
        <v>5</v>
      </c>
      <c r="K13" s="74" t="s">
        <v>27</v>
      </c>
      <c r="L13" s="74">
        <v>0.5</v>
      </c>
      <c r="M13" s="188">
        <v>0</v>
      </c>
      <c r="N13" s="68">
        <v>6</v>
      </c>
      <c r="O13" s="68">
        <v>4</v>
      </c>
      <c r="P13" s="68">
        <v>0.25</v>
      </c>
      <c r="Q13" s="188">
        <f>(101-O13)*P13</f>
        <v>24.25</v>
      </c>
      <c r="R13" s="68">
        <v>5</v>
      </c>
      <c r="S13" s="68" t="s">
        <v>27</v>
      </c>
      <c r="T13" s="72">
        <v>0.5</v>
      </c>
      <c r="U13" s="188">
        <v>0</v>
      </c>
      <c r="V13" s="189">
        <f>LARGE(CHOOSE({1,2,3},M13,Q13,U13),1)+LARGE(CHOOSE({1,2,3},M13,Q13,U13),2)+I13</f>
        <v>24.25</v>
      </c>
    </row>
    <row r="14" spans="1:22" s="103" customFormat="1" ht="30" customHeight="1">
      <c r="A14" s="72">
        <v>10</v>
      </c>
      <c r="B14" s="114" t="s">
        <v>115</v>
      </c>
      <c r="C14" s="114" t="s">
        <v>116</v>
      </c>
      <c r="D14" s="114" t="s">
        <v>174</v>
      </c>
      <c r="E14" s="68" t="s">
        <v>117</v>
      </c>
      <c r="F14" s="74">
        <v>7</v>
      </c>
      <c r="G14" s="74" t="s">
        <v>27</v>
      </c>
      <c r="H14" s="74">
        <v>1</v>
      </c>
      <c r="I14" s="188">
        <v>0</v>
      </c>
      <c r="J14" s="74">
        <v>5</v>
      </c>
      <c r="K14" s="68" t="s">
        <v>27</v>
      </c>
      <c r="L14" s="74">
        <v>0.5</v>
      </c>
      <c r="M14" s="188">
        <v>0</v>
      </c>
      <c r="N14" s="72">
        <v>6</v>
      </c>
      <c r="O14" s="72">
        <v>6</v>
      </c>
      <c r="P14" s="72">
        <v>0.25</v>
      </c>
      <c r="Q14" s="188">
        <f>(101-O14)*P14</f>
        <v>23.75</v>
      </c>
      <c r="R14" s="72">
        <v>5</v>
      </c>
      <c r="S14" s="72" t="s">
        <v>27</v>
      </c>
      <c r="T14" s="72">
        <v>0.5</v>
      </c>
      <c r="U14" s="188">
        <v>0</v>
      </c>
      <c r="V14" s="189">
        <f>LARGE(CHOOSE({1,2,3},M14,Q14,U14),1)+LARGE(CHOOSE({1,2,3},M14,Q14,U14),2)+I14</f>
        <v>23.75</v>
      </c>
    </row>
    <row r="15" spans="1:22" ht="26.25" hidden="1" customHeight="1">
      <c r="A15" s="77" t="s">
        <v>355</v>
      </c>
      <c r="B15" s="78" t="s">
        <v>136</v>
      </c>
      <c r="C15" s="78" t="s">
        <v>119</v>
      </c>
      <c r="D15" s="78" t="s">
        <v>176</v>
      </c>
      <c r="E15" s="79" t="s">
        <v>168</v>
      </c>
      <c r="F15" s="79">
        <v>7</v>
      </c>
      <c r="G15" s="79" t="s">
        <v>27</v>
      </c>
      <c r="H15" s="79">
        <v>1</v>
      </c>
      <c r="I15" s="188" t="e">
        <f t="shared" ref="I15:I16" si="1">(101-G15)*H15</f>
        <v>#VALUE!</v>
      </c>
      <c r="J15" s="79">
        <v>5</v>
      </c>
      <c r="K15" s="79"/>
      <c r="L15" s="79">
        <v>0.5</v>
      </c>
      <c r="M15" s="188">
        <f t="shared" ref="M15:M16" si="2">(101-K15)*L15</f>
        <v>50.5</v>
      </c>
      <c r="N15" s="77">
        <v>6</v>
      </c>
      <c r="O15" s="105" t="s">
        <v>27</v>
      </c>
      <c r="P15" s="77">
        <v>1</v>
      </c>
      <c r="Q15" s="188" t="e">
        <f t="shared" ref="Q15:Q16" si="3">(101-O15)*P15</f>
        <v>#VALUE!</v>
      </c>
      <c r="R15" s="77"/>
      <c r="S15" s="105" t="s">
        <v>27</v>
      </c>
      <c r="T15" s="77">
        <v>0.5</v>
      </c>
      <c r="U15" s="188" t="e">
        <f t="shared" ref="U15:U16" si="4">(101-S15)*T15</f>
        <v>#VALUE!</v>
      </c>
      <c r="V15" s="189" t="e">
        <f>LARGE(CHOOSE({1,2,3},M15,Q15,U15),1)+LARGE(CHOOSE({1,2,3},M15,Q15,U15),2)+I15</f>
        <v>#VALUE!</v>
      </c>
    </row>
    <row r="16" spans="1:22" ht="26.25" hidden="1" customHeight="1">
      <c r="A16" s="77" t="s">
        <v>355</v>
      </c>
      <c r="B16" s="78" t="s">
        <v>118</v>
      </c>
      <c r="C16" s="78" t="s">
        <v>125</v>
      </c>
      <c r="D16" s="78" t="s">
        <v>175</v>
      </c>
      <c r="E16" s="79" t="s">
        <v>126</v>
      </c>
      <c r="F16" s="79">
        <v>7</v>
      </c>
      <c r="G16" s="79" t="s">
        <v>27</v>
      </c>
      <c r="H16" s="79">
        <v>1</v>
      </c>
      <c r="I16" s="188" t="e">
        <f t="shared" si="1"/>
        <v>#VALUE!</v>
      </c>
      <c r="J16" s="79">
        <v>5</v>
      </c>
      <c r="K16" s="79"/>
      <c r="L16" s="79" t="s">
        <v>27</v>
      </c>
      <c r="M16" s="188" t="e">
        <f t="shared" si="2"/>
        <v>#VALUE!</v>
      </c>
      <c r="N16" s="77">
        <v>6</v>
      </c>
      <c r="O16" s="77" t="s">
        <v>27</v>
      </c>
      <c r="P16" s="77">
        <v>1</v>
      </c>
      <c r="Q16" s="188" t="e">
        <f t="shared" si="3"/>
        <v>#VALUE!</v>
      </c>
      <c r="R16" s="77"/>
      <c r="S16" s="77" t="s">
        <v>27</v>
      </c>
      <c r="T16" s="77">
        <v>0.5</v>
      </c>
      <c r="U16" s="188" t="e">
        <f t="shared" si="4"/>
        <v>#VALUE!</v>
      </c>
      <c r="V16" s="189" t="e">
        <f>LARGE(CHOOSE({1,2,3},M16,Q16,U16),1)+LARGE(CHOOSE({1,2,3},M16,Q16,U16),2)+I16</f>
        <v>#VALUE!</v>
      </c>
    </row>
    <row r="17" spans="14:21">
      <c r="N17" s="46"/>
      <c r="O17" s="46"/>
      <c r="P17" s="46"/>
      <c r="Q17" s="178"/>
      <c r="R17" s="46"/>
      <c r="S17" s="46"/>
      <c r="T17" s="46"/>
      <c r="U17" s="178"/>
    </row>
    <row r="18" spans="14:21">
      <c r="N18" s="46"/>
      <c r="O18" s="46"/>
      <c r="P18" s="46"/>
      <c r="Q18" s="178"/>
      <c r="R18" s="46"/>
      <c r="S18" s="46"/>
      <c r="T18" s="46"/>
      <c r="U18" s="178"/>
    </row>
    <row r="19" spans="14:21">
      <c r="N19" s="46"/>
      <c r="O19" s="46"/>
      <c r="P19" s="46"/>
      <c r="Q19" s="178"/>
      <c r="R19" s="46"/>
      <c r="S19" s="46"/>
      <c r="T19" s="46"/>
      <c r="U19" s="178"/>
    </row>
    <row r="20" spans="14:21" ht="15">
      <c r="N20" s="46"/>
      <c r="O20" s="46"/>
      <c r="P20" s="46"/>
      <c r="Q20" s="178"/>
      <c r="R20" s="46"/>
      <c r="S20" s="46"/>
      <c r="T20" s="46"/>
      <c r="U20" s="1"/>
    </row>
    <row r="21" spans="14:21">
      <c r="N21" s="46"/>
      <c r="O21" s="46"/>
      <c r="P21" s="46"/>
      <c r="Q21" s="178"/>
      <c r="R21" s="46"/>
      <c r="S21" s="46"/>
      <c r="T21" s="46"/>
      <c r="U21" s="178"/>
    </row>
    <row r="22" spans="14:21">
      <c r="N22" s="46"/>
      <c r="O22" s="46"/>
      <c r="P22" s="46"/>
      <c r="Q22" s="178"/>
      <c r="R22" s="46"/>
      <c r="S22" s="46"/>
      <c r="T22" s="46"/>
      <c r="U22" s="178"/>
    </row>
    <row r="23" spans="14:21">
      <c r="N23" s="46"/>
      <c r="O23" s="46"/>
      <c r="P23" s="46"/>
      <c r="Q23" s="178"/>
      <c r="R23" s="46"/>
      <c r="S23" s="46"/>
      <c r="T23" s="46"/>
      <c r="U23" s="178"/>
    </row>
    <row r="24" spans="14:21">
      <c r="N24" s="46"/>
      <c r="O24" s="46"/>
      <c r="P24" s="46"/>
      <c r="Q24" s="178"/>
      <c r="R24" s="46"/>
      <c r="S24" s="46"/>
      <c r="T24" s="46"/>
      <c r="U24" s="178"/>
    </row>
    <row r="25" spans="14:21">
      <c r="N25" s="46"/>
      <c r="O25" s="46"/>
      <c r="P25" s="46"/>
      <c r="Q25" s="178"/>
      <c r="R25" s="46"/>
      <c r="S25" s="46"/>
      <c r="T25" s="46"/>
      <c r="U25" s="178"/>
    </row>
    <row r="26" spans="14:21">
      <c r="N26" s="46"/>
      <c r="O26" s="46"/>
      <c r="P26" s="46"/>
      <c r="Q26" s="178"/>
      <c r="R26" s="46"/>
      <c r="S26" s="46"/>
      <c r="T26" s="46"/>
      <c r="U26" s="178"/>
    </row>
    <row r="27" spans="14:21">
      <c r="N27" s="46"/>
      <c r="O27" s="46"/>
      <c r="P27" s="46"/>
      <c r="Q27" s="178"/>
      <c r="R27" s="46"/>
      <c r="S27" s="46"/>
      <c r="T27" s="46"/>
      <c r="U27" s="178"/>
    </row>
    <row r="28" spans="14:21">
      <c r="N28" s="46"/>
      <c r="O28" s="46"/>
      <c r="P28" s="46"/>
      <c r="Q28" s="178"/>
      <c r="R28" s="46"/>
      <c r="S28" s="46"/>
      <c r="T28" s="46"/>
      <c r="U28" s="178"/>
    </row>
    <row r="29" spans="14:21">
      <c r="N29" s="46"/>
      <c r="O29" s="46"/>
      <c r="P29" s="46"/>
      <c r="Q29" s="178"/>
      <c r="R29" s="46"/>
      <c r="S29" s="46"/>
      <c r="T29" s="46"/>
      <c r="U29" s="178"/>
    </row>
    <row r="30" spans="14:21">
      <c r="N30" s="46"/>
      <c r="O30" s="46"/>
      <c r="P30" s="46"/>
      <c r="Q30" s="178"/>
      <c r="R30" s="46"/>
      <c r="S30" s="46"/>
      <c r="T30" s="46"/>
      <c r="U30" s="178"/>
    </row>
    <row r="31" spans="14:21">
      <c r="N31" s="46"/>
      <c r="O31" s="46"/>
      <c r="P31" s="46"/>
      <c r="Q31" s="178"/>
      <c r="R31" s="46"/>
      <c r="S31" s="46"/>
      <c r="T31" s="46"/>
      <c r="U31" s="178"/>
    </row>
    <row r="32" spans="14:21">
      <c r="N32" s="46"/>
      <c r="O32" s="46"/>
      <c r="P32" s="46"/>
      <c r="Q32" s="178"/>
      <c r="R32" s="46"/>
      <c r="S32" s="46"/>
      <c r="T32" s="46"/>
      <c r="U32" s="178"/>
    </row>
    <row r="33" spans="14:21">
      <c r="N33" s="46"/>
      <c r="O33" s="46"/>
      <c r="P33" s="46"/>
      <c r="Q33" s="178"/>
      <c r="R33" s="46"/>
      <c r="S33" s="46"/>
      <c r="T33" s="46"/>
      <c r="U33" s="178"/>
    </row>
    <row r="34" spans="14:21">
      <c r="N34" s="46"/>
      <c r="O34" s="46"/>
      <c r="P34" s="46"/>
      <c r="Q34" s="178"/>
      <c r="R34" s="46"/>
      <c r="S34" s="46"/>
      <c r="T34" s="46"/>
      <c r="U34" s="178"/>
    </row>
    <row r="35" spans="14:21">
      <c r="N35" s="46"/>
      <c r="O35" s="46"/>
      <c r="P35" s="46"/>
      <c r="Q35" s="178"/>
      <c r="R35" s="46"/>
      <c r="S35" s="46"/>
      <c r="T35" s="46"/>
      <c r="U35" s="178"/>
    </row>
    <row r="36" spans="14:21">
      <c r="N36" s="46"/>
      <c r="O36" s="46"/>
      <c r="P36" s="46"/>
      <c r="Q36" s="178"/>
      <c r="R36" s="46"/>
      <c r="S36" s="46"/>
      <c r="T36" s="46"/>
      <c r="U36" s="178"/>
    </row>
    <row r="37" spans="14:21">
      <c r="N37" s="46"/>
      <c r="O37" s="46"/>
      <c r="P37" s="46"/>
      <c r="Q37" s="178"/>
      <c r="R37" s="46"/>
      <c r="S37" s="46"/>
      <c r="T37" s="46"/>
      <c r="U37" s="178"/>
    </row>
    <row r="38" spans="14:21">
      <c r="N38" s="46"/>
      <c r="O38" s="46"/>
      <c r="P38" s="46"/>
      <c r="Q38" s="178"/>
      <c r="R38" s="46"/>
      <c r="S38" s="46"/>
      <c r="T38" s="46"/>
      <c r="U38" s="178"/>
    </row>
    <row r="39" spans="14:21">
      <c r="N39" s="46"/>
      <c r="O39" s="46"/>
      <c r="P39" s="46"/>
      <c r="Q39" s="178"/>
      <c r="R39" s="46"/>
      <c r="S39" s="46"/>
      <c r="T39" s="46"/>
      <c r="U39" s="178"/>
    </row>
    <row r="40" spans="14:21">
      <c r="N40" s="46"/>
      <c r="O40" s="46"/>
      <c r="P40" s="46"/>
      <c r="Q40" s="178"/>
      <c r="R40" s="46"/>
      <c r="S40" s="46"/>
      <c r="T40" s="46"/>
      <c r="U40" s="178"/>
    </row>
    <row r="41" spans="14:21">
      <c r="N41" s="46"/>
      <c r="O41" s="46"/>
      <c r="P41" s="46"/>
      <c r="Q41" s="178"/>
      <c r="R41" s="46"/>
      <c r="S41" s="46"/>
      <c r="T41" s="46"/>
      <c r="U41" s="178"/>
    </row>
    <row r="42" spans="14:21">
      <c r="N42" s="46"/>
      <c r="O42" s="46"/>
      <c r="P42" s="46"/>
      <c r="Q42" s="178"/>
      <c r="R42" s="46"/>
      <c r="S42" s="46"/>
      <c r="T42" s="46"/>
      <c r="U42" s="178"/>
    </row>
    <row r="43" spans="14:21">
      <c r="N43" s="46"/>
      <c r="O43" s="46"/>
      <c r="P43" s="46"/>
      <c r="Q43" s="178"/>
      <c r="R43" s="46"/>
      <c r="S43" s="46"/>
      <c r="T43" s="46"/>
      <c r="U43" s="178"/>
    </row>
    <row r="44" spans="14:21">
      <c r="N44" s="46"/>
      <c r="O44" s="46"/>
      <c r="P44" s="46"/>
      <c r="Q44" s="178"/>
      <c r="R44" s="46"/>
      <c r="S44" s="46"/>
      <c r="T44" s="46"/>
      <c r="U44" s="178"/>
    </row>
    <row r="45" spans="14:21">
      <c r="N45" s="46"/>
      <c r="O45" s="46"/>
      <c r="P45" s="46"/>
      <c r="Q45" s="178"/>
      <c r="R45" s="46"/>
      <c r="S45" s="46"/>
      <c r="T45" s="46"/>
      <c r="U45" s="178"/>
    </row>
    <row r="46" spans="14:21">
      <c r="N46" s="46"/>
      <c r="O46" s="46"/>
      <c r="P46" s="46"/>
      <c r="Q46" s="178"/>
      <c r="R46" s="46"/>
      <c r="S46" s="46"/>
      <c r="T46" s="46"/>
      <c r="U46" s="178"/>
    </row>
    <row r="47" spans="14:21">
      <c r="N47" s="46"/>
      <c r="O47" s="46"/>
      <c r="P47" s="46"/>
      <c r="Q47" s="178"/>
      <c r="R47" s="46"/>
      <c r="S47" s="46"/>
      <c r="T47" s="46"/>
      <c r="U47" s="178"/>
    </row>
    <row r="48" spans="14:21">
      <c r="N48" s="46"/>
      <c r="O48" s="46"/>
      <c r="P48" s="46"/>
      <c r="Q48" s="178"/>
      <c r="R48" s="46"/>
      <c r="S48" s="46"/>
      <c r="T48" s="46"/>
      <c r="U48" s="178"/>
    </row>
    <row r="49" spans="14:21">
      <c r="N49" s="46"/>
      <c r="O49" s="46"/>
      <c r="P49" s="46"/>
      <c r="Q49" s="178"/>
      <c r="R49" s="46"/>
      <c r="S49" s="46"/>
      <c r="T49" s="46"/>
      <c r="U49" s="178"/>
    </row>
    <row r="50" spans="14:21">
      <c r="N50" s="46"/>
      <c r="O50" s="46"/>
      <c r="P50" s="46"/>
      <c r="Q50" s="178"/>
      <c r="R50" s="46"/>
      <c r="S50" s="46"/>
      <c r="T50" s="46"/>
      <c r="U50" s="178"/>
    </row>
    <row r="51" spans="14:21">
      <c r="N51" s="46"/>
      <c r="O51" s="46"/>
      <c r="P51" s="46"/>
      <c r="Q51" s="178"/>
      <c r="R51" s="46"/>
      <c r="S51" s="46"/>
      <c r="T51" s="46"/>
      <c r="U51" s="178"/>
    </row>
    <row r="52" spans="14:21">
      <c r="N52" s="46"/>
      <c r="O52" s="46"/>
      <c r="P52" s="46"/>
      <c r="Q52" s="178"/>
      <c r="R52" s="46"/>
      <c r="S52" s="46"/>
      <c r="T52" s="46"/>
      <c r="U52" s="178"/>
    </row>
    <row r="53" spans="14:21">
      <c r="N53" s="46"/>
      <c r="O53" s="46"/>
      <c r="P53" s="46"/>
      <c r="Q53" s="178"/>
      <c r="R53" s="46"/>
      <c r="S53" s="46"/>
      <c r="T53" s="46"/>
      <c r="U53" s="178"/>
    </row>
    <row r="54" spans="14:21">
      <c r="N54" s="46"/>
      <c r="O54" s="46"/>
      <c r="P54" s="46"/>
      <c r="Q54" s="178"/>
      <c r="R54" s="46"/>
      <c r="S54" s="46"/>
      <c r="T54" s="46"/>
      <c r="U54" s="178"/>
    </row>
    <row r="55" spans="14:21">
      <c r="N55" s="46"/>
      <c r="O55" s="46"/>
      <c r="P55" s="46"/>
      <c r="Q55" s="178"/>
      <c r="R55" s="46"/>
      <c r="S55" s="46"/>
      <c r="T55" s="46"/>
      <c r="U55" s="178"/>
    </row>
    <row r="56" spans="14:21">
      <c r="N56" s="46"/>
      <c r="O56" s="46"/>
      <c r="P56" s="46"/>
      <c r="Q56" s="178"/>
      <c r="R56" s="46"/>
      <c r="S56" s="46"/>
      <c r="T56" s="46"/>
      <c r="U56" s="178"/>
    </row>
    <row r="57" spans="14:21">
      <c r="N57" s="46"/>
      <c r="O57" s="46"/>
      <c r="P57" s="46"/>
      <c r="Q57" s="178"/>
      <c r="R57" s="46"/>
      <c r="S57" s="46"/>
      <c r="T57" s="46"/>
      <c r="U57" s="178"/>
    </row>
    <row r="58" spans="14:21">
      <c r="N58" s="46"/>
      <c r="O58" s="46"/>
      <c r="P58" s="46"/>
      <c r="Q58" s="178"/>
      <c r="R58" s="46"/>
      <c r="S58" s="46"/>
      <c r="T58" s="46"/>
      <c r="U58" s="178"/>
    </row>
    <row r="59" spans="14:21">
      <c r="N59" s="46"/>
      <c r="O59" s="46"/>
      <c r="P59" s="46"/>
      <c r="Q59" s="178"/>
      <c r="R59" s="46"/>
      <c r="S59" s="46"/>
      <c r="T59" s="46"/>
      <c r="U59" s="178"/>
    </row>
    <row r="60" spans="14:21">
      <c r="N60" s="46"/>
      <c r="O60" s="46"/>
      <c r="P60" s="46"/>
      <c r="Q60" s="178"/>
      <c r="R60" s="46"/>
      <c r="S60" s="46"/>
      <c r="T60" s="46"/>
      <c r="U60" s="178"/>
    </row>
    <row r="61" spans="14:21">
      <c r="N61" s="46"/>
      <c r="O61" s="46"/>
      <c r="P61" s="46"/>
      <c r="Q61" s="178"/>
      <c r="R61" s="46"/>
      <c r="S61" s="46"/>
      <c r="T61" s="46"/>
      <c r="U61" s="178"/>
    </row>
    <row r="62" spans="14:21">
      <c r="N62" s="46"/>
      <c r="O62" s="46"/>
      <c r="P62" s="46"/>
      <c r="Q62" s="178"/>
      <c r="R62" s="46"/>
      <c r="S62" s="46"/>
      <c r="T62" s="46"/>
      <c r="U62" s="178"/>
    </row>
    <row r="63" spans="14:21">
      <c r="N63" s="46"/>
      <c r="O63" s="46"/>
      <c r="P63" s="46"/>
      <c r="Q63" s="178"/>
      <c r="R63" s="46"/>
      <c r="S63" s="46"/>
      <c r="T63" s="46"/>
      <c r="U63" s="178"/>
    </row>
    <row r="64" spans="14:21">
      <c r="N64" s="46"/>
      <c r="O64" s="46"/>
      <c r="P64" s="46"/>
      <c r="Q64" s="178"/>
      <c r="R64" s="46"/>
      <c r="S64" s="46"/>
      <c r="T64" s="46"/>
      <c r="U64" s="178"/>
    </row>
    <row r="65" spans="14:21">
      <c r="N65" s="46"/>
      <c r="O65" s="46"/>
      <c r="P65" s="46"/>
      <c r="Q65" s="178"/>
      <c r="R65" s="46"/>
      <c r="S65" s="46"/>
      <c r="T65" s="46"/>
      <c r="U65" s="178"/>
    </row>
    <row r="66" spans="14:21">
      <c r="N66" s="46"/>
      <c r="O66" s="46"/>
      <c r="P66" s="46"/>
      <c r="Q66" s="178"/>
      <c r="R66" s="46"/>
      <c r="S66" s="46"/>
      <c r="T66" s="46"/>
      <c r="U66" s="178"/>
    </row>
    <row r="67" spans="14:21">
      <c r="N67" s="46"/>
      <c r="O67" s="46"/>
      <c r="P67" s="46"/>
      <c r="Q67" s="178"/>
      <c r="R67" s="46"/>
      <c r="S67" s="46"/>
      <c r="T67" s="46"/>
      <c r="U67" s="178"/>
    </row>
    <row r="68" spans="14:21">
      <c r="N68" s="46"/>
      <c r="O68" s="46"/>
      <c r="P68" s="46"/>
      <c r="Q68" s="178"/>
      <c r="R68" s="46"/>
      <c r="S68" s="46"/>
      <c r="T68" s="46"/>
      <c r="U68" s="178"/>
    </row>
    <row r="69" spans="14:21">
      <c r="N69" s="46"/>
      <c r="O69" s="46"/>
      <c r="P69" s="46"/>
      <c r="Q69" s="178"/>
      <c r="R69" s="46"/>
      <c r="S69" s="46"/>
      <c r="T69" s="46"/>
      <c r="U69" s="178"/>
    </row>
    <row r="70" spans="14:21">
      <c r="N70" s="46"/>
      <c r="O70" s="46"/>
      <c r="P70" s="46"/>
      <c r="Q70" s="178"/>
      <c r="R70" s="46"/>
      <c r="S70" s="46"/>
      <c r="T70" s="46"/>
      <c r="U70" s="178"/>
    </row>
    <row r="71" spans="14:21">
      <c r="N71" s="46"/>
      <c r="O71" s="46"/>
      <c r="P71" s="46"/>
      <c r="Q71" s="178"/>
      <c r="R71" s="46"/>
      <c r="S71" s="46"/>
      <c r="T71" s="46"/>
      <c r="U71" s="178"/>
    </row>
    <row r="72" spans="14:21">
      <c r="N72" s="46"/>
      <c r="O72" s="46"/>
      <c r="P72" s="46"/>
      <c r="Q72" s="178"/>
      <c r="R72" s="46"/>
      <c r="S72" s="46"/>
      <c r="T72" s="46"/>
      <c r="U72" s="178"/>
    </row>
    <row r="73" spans="14:21">
      <c r="N73" s="46"/>
      <c r="O73" s="46"/>
      <c r="P73" s="46"/>
      <c r="Q73" s="178"/>
      <c r="R73" s="46"/>
      <c r="S73" s="46"/>
      <c r="T73" s="46"/>
      <c r="U73" s="178"/>
    </row>
    <row r="74" spans="14:21">
      <c r="N74" s="46"/>
      <c r="O74" s="46"/>
      <c r="P74" s="46"/>
      <c r="Q74" s="178"/>
      <c r="R74" s="46"/>
      <c r="S74" s="46"/>
      <c r="T74" s="46"/>
      <c r="U74" s="178"/>
    </row>
    <row r="75" spans="14:21">
      <c r="N75" s="46"/>
      <c r="O75" s="46"/>
      <c r="P75" s="46"/>
      <c r="Q75" s="178"/>
      <c r="R75" s="46"/>
      <c r="S75" s="46"/>
      <c r="T75" s="46"/>
      <c r="U75" s="178"/>
    </row>
    <row r="76" spans="14:21">
      <c r="N76" s="46"/>
      <c r="O76" s="46"/>
      <c r="P76" s="46"/>
      <c r="Q76" s="178"/>
      <c r="R76" s="46"/>
      <c r="S76" s="46"/>
      <c r="T76" s="46"/>
      <c r="U76" s="178"/>
    </row>
    <row r="77" spans="14:21">
      <c r="N77" s="46"/>
      <c r="O77" s="46"/>
      <c r="P77" s="46"/>
      <c r="Q77" s="178"/>
      <c r="R77" s="46"/>
      <c r="S77" s="46"/>
      <c r="T77" s="46"/>
      <c r="U77" s="178"/>
    </row>
    <row r="78" spans="14:21">
      <c r="N78" s="46"/>
      <c r="O78" s="46"/>
      <c r="P78" s="46"/>
      <c r="Q78" s="178"/>
      <c r="R78" s="46"/>
      <c r="S78" s="46"/>
      <c r="T78" s="46"/>
      <c r="U78" s="178"/>
    </row>
    <row r="79" spans="14:21">
      <c r="N79" s="46"/>
      <c r="O79" s="46"/>
      <c r="P79" s="46"/>
      <c r="Q79" s="178"/>
      <c r="R79" s="46"/>
      <c r="S79" s="46"/>
      <c r="T79" s="46"/>
      <c r="U79" s="178"/>
    </row>
    <row r="80" spans="14:21">
      <c r="N80" s="46"/>
      <c r="O80" s="46"/>
      <c r="P80" s="46"/>
      <c r="Q80" s="178"/>
      <c r="R80" s="46"/>
      <c r="S80" s="46"/>
      <c r="T80" s="46"/>
      <c r="U80" s="178"/>
    </row>
    <row r="81" spans="14:21">
      <c r="N81" s="46"/>
      <c r="O81" s="46"/>
      <c r="P81" s="46"/>
      <c r="Q81" s="178"/>
      <c r="R81" s="46"/>
      <c r="S81" s="46"/>
      <c r="T81" s="46"/>
      <c r="U81" s="178"/>
    </row>
    <row r="82" spans="14:21">
      <c r="N82" s="46"/>
      <c r="O82" s="46"/>
      <c r="P82" s="46"/>
      <c r="Q82" s="178"/>
      <c r="R82" s="46"/>
      <c r="S82" s="46"/>
      <c r="T82" s="46"/>
      <c r="U82" s="178"/>
    </row>
    <row r="83" spans="14:21">
      <c r="N83" s="46"/>
      <c r="O83" s="46"/>
      <c r="P83" s="46"/>
      <c r="Q83" s="178"/>
      <c r="R83" s="46"/>
      <c r="S83" s="46"/>
      <c r="T83" s="46"/>
      <c r="U83" s="178"/>
    </row>
    <row r="84" spans="14:21">
      <c r="N84" s="46"/>
      <c r="O84" s="46"/>
      <c r="P84" s="46"/>
      <c r="Q84" s="178"/>
      <c r="R84" s="46"/>
      <c r="S84" s="46"/>
      <c r="T84" s="46"/>
      <c r="U84" s="178"/>
    </row>
    <row r="85" spans="14:21">
      <c r="N85" s="46"/>
      <c r="O85" s="46"/>
      <c r="P85" s="46"/>
      <c r="Q85" s="178"/>
      <c r="R85" s="46"/>
      <c r="S85" s="46"/>
      <c r="T85" s="46"/>
      <c r="U85" s="178"/>
    </row>
    <row r="86" spans="14:21">
      <c r="N86" s="46"/>
      <c r="O86" s="46"/>
      <c r="P86" s="46"/>
      <c r="Q86" s="178"/>
      <c r="R86" s="46"/>
      <c r="S86" s="46"/>
      <c r="T86" s="46"/>
      <c r="U86" s="178"/>
    </row>
    <row r="87" spans="14:21">
      <c r="N87" s="46"/>
      <c r="O87" s="46"/>
      <c r="P87" s="46"/>
      <c r="Q87" s="178"/>
      <c r="R87" s="46"/>
      <c r="S87" s="46"/>
      <c r="T87" s="46"/>
      <c r="U87" s="178"/>
    </row>
    <row r="88" spans="14:21">
      <c r="N88" s="46"/>
      <c r="O88" s="46"/>
      <c r="P88" s="46"/>
      <c r="Q88" s="178"/>
      <c r="R88" s="46"/>
      <c r="S88" s="46"/>
      <c r="T88" s="46"/>
      <c r="U88" s="178"/>
    </row>
    <row r="89" spans="14:21">
      <c r="N89" s="46"/>
      <c r="O89" s="46"/>
      <c r="P89" s="46"/>
      <c r="Q89" s="178"/>
      <c r="R89" s="46"/>
      <c r="S89" s="46"/>
      <c r="T89" s="46"/>
      <c r="U89" s="178"/>
    </row>
    <row r="90" spans="14:21">
      <c r="N90" s="46"/>
      <c r="O90" s="46"/>
      <c r="P90" s="46"/>
      <c r="Q90" s="178"/>
      <c r="R90" s="46"/>
      <c r="S90" s="46"/>
      <c r="T90" s="46"/>
      <c r="U90" s="178"/>
    </row>
    <row r="91" spans="14:21">
      <c r="N91" s="46"/>
      <c r="O91" s="46"/>
      <c r="P91" s="46"/>
      <c r="Q91" s="178"/>
      <c r="R91" s="46"/>
      <c r="S91" s="46"/>
      <c r="T91" s="46"/>
      <c r="U91" s="178"/>
    </row>
    <row r="92" spans="14:21">
      <c r="N92" s="46"/>
      <c r="O92" s="46"/>
      <c r="P92" s="46"/>
      <c r="Q92" s="178"/>
      <c r="R92" s="46"/>
      <c r="S92" s="46"/>
      <c r="T92" s="46"/>
      <c r="U92" s="178"/>
    </row>
    <row r="93" spans="14:21">
      <c r="N93" s="46"/>
      <c r="O93" s="46"/>
      <c r="P93" s="46"/>
      <c r="Q93" s="178"/>
      <c r="R93" s="46"/>
      <c r="S93" s="46"/>
      <c r="T93" s="46"/>
      <c r="U93" s="178"/>
    </row>
    <row r="94" spans="14:21">
      <c r="N94" s="46"/>
      <c r="O94" s="46"/>
      <c r="P94" s="46"/>
      <c r="Q94" s="178"/>
      <c r="R94" s="46"/>
      <c r="S94" s="46"/>
      <c r="T94" s="46"/>
      <c r="U94" s="178"/>
    </row>
    <row r="95" spans="14:21">
      <c r="N95" s="46"/>
      <c r="O95" s="46"/>
      <c r="P95" s="46"/>
      <c r="Q95" s="178"/>
      <c r="R95" s="46"/>
      <c r="S95" s="46"/>
      <c r="T95" s="46"/>
      <c r="U95" s="178"/>
    </row>
    <row r="96" spans="14:21">
      <c r="N96" s="46"/>
      <c r="O96" s="46"/>
      <c r="P96" s="46"/>
      <c r="Q96" s="178"/>
      <c r="R96" s="46"/>
      <c r="S96" s="46"/>
      <c r="T96" s="46"/>
      <c r="U96" s="178"/>
    </row>
    <row r="97" spans="14:21">
      <c r="N97" s="46"/>
      <c r="O97" s="46"/>
      <c r="P97" s="46"/>
      <c r="Q97" s="178"/>
      <c r="R97" s="46"/>
      <c r="S97" s="46"/>
      <c r="T97" s="46"/>
      <c r="U97" s="178"/>
    </row>
    <row r="98" spans="14:21">
      <c r="N98" s="46"/>
      <c r="O98" s="46"/>
      <c r="P98" s="46"/>
      <c r="Q98" s="178"/>
      <c r="R98" s="46"/>
      <c r="S98" s="46"/>
      <c r="T98" s="46"/>
      <c r="U98" s="178"/>
    </row>
    <row r="99" spans="14:21">
      <c r="N99" s="46"/>
      <c r="O99" s="46"/>
      <c r="P99" s="46"/>
      <c r="Q99" s="178"/>
      <c r="R99" s="46"/>
      <c r="S99" s="46"/>
      <c r="T99" s="46"/>
      <c r="U99" s="178"/>
    </row>
    <row r="100" spans="14:21">
      <c r="N100" s="46"/>
      <c r="O100" s="46"/>
      <c r="P100" s="46"/>
      <c r="Q100" s="178"/>
      <c r="R100" s="46"/>
      <c r="S100" s="46"/>
      <c r="T100" s="46"/>
      <c r="U100" s="178"/>
    </row>
    <row r="101" spans="14:21">
      <c r="N101" s="46"/>
      <c r="O101" s="46"/>
      <c r="P101" s="46"/>
      <c r="Q101" s="178"/>
      <c r="R101" s="46"/>
      <c r="S101" s="46"/>
      <c r="T101" s="46"/>
      <c r="U101" s="178"/>
    </row>
    <row r="102" spans="14:21">
      <c r="N102" s="46"/>
      <c r="O102" s="46"/>
      <c r="P102" s="46"/>
      <c r="Q102" s="178"/>
      <c r="R102" s="46"/>
      <c r="S102" s="46"/>
      <c r="T102" s="46"/>
      <c r="U102" s="178"/>
    </row>
    <row r="103" spans="14:21">
      <c r="N103" s="46"/>
      <c r="O103" s="46"/>
      <c r="P103" s="46"/>
      <c r="Q103" s="178"/>
      <c r="R103" s="46"/>
      <c r="S103" s="46"/>
      <c r="T103" s="46"/>
      <c r="U103" s="178"/>
    </row>
    <row r="104" spans="14:21">
      <c r="N104" s="46"/>
      <c r="O104" s="46"/>
      <c r="P104" s="46"/>
      <c r="Q104" s="178"/>
      <c r="R104" s="46"/>
      <c r="S104" s="46"/>
      <c r="T104" s="46"/>
      <c r="U104" s="178"/>
    </row>
    <row r="105" spans="14:21">
      <c r="N105" s="46"/>
      <c r="O105" s="46"/>
      <c r="P105" s="46"/>
      <c r="Q105" s="178"/>
      <c r="R105" s="46"/>
      <c r="S105" s="46"/>
      <c r="T105" s="46"/>
      <c r="U105" s="178"/>
    </row>
    <row r="106" spans="14:21">
      <c r="N106" s="46"/>
      <c r="O106" s="46"/>
      <c r="P106" s="46"/>
      <c r="Q106" s="178"/>
      <c r="R106" s="46"/>
      <c r="S106" s="46"/>
      <c r="T106" s="46"/>
      <c r="U106" s="178"/>
    </row>
    <row r="107" spans="14:21">
      <c r="N107" s="46"/>
      <c r="O107" s="46"/>
      <c r="P107" s="46"/>
      <c r="Q107" s="178"/>
      <c r="R107" s="46"/>
      <c r="S107" s="46"/>
      <c r="T107" s="46"/>
      <c r="U107" s="178"/>
    </row>
    <row r="108" spans="14:21">
      <c r="N108" s="46"/>
      <c r="O108" s="46"/>
      <c r="P108" s="46"/>
      <c r="Q108" s="178"/>
      <c r="R108" s="46"/>
      <c r="S108" s="46"/>
      <c r="T108" s="46"/>
      <c r="U108" s="178"/>
    </row>
    <row r="109" spans="14:21">
      <c r="N109" s="46"/>
      <c r="O109" s="46"/>
      <c r="P109" s="46"/>
      <c r="Q109" s="178"/>
      <c r="R109" s="46"/>
      <c r="S109" s="46"/>
      <c r="T109" s="46"/>
      <c r="U109" s="178"/>
    </row>
    <row r="110" spans="14:21">
      <c r="N110" s="46"/>
      <c r="O110" s="46"/>
      <c r="P110" s="46"/>
      <c r="Q110" s="178"/>
      <c r="R110" s="46"/>
      <c r="S110" s="46"/>
      <c r="T110" s="46"/>
      <c r="U110" s="178"/>
    </row>
    <row r="111" spans="14:21">
      <c r="N111" s="46"/>
      <c r="O111" s="46"/>
      <c r="P111" s="46"/>
      <c r="Q111" s="178"/>
      <c r="R111" s="46"/>
      <c r="S111" s="46"/>
      <c r="T111" s="46"/>
      <c r="U111" s="178"/>
    </row>
    <row r="112" spans="14:21">
      <c r="N112" s="46"/>
      <c r="O112" s="46"/>
      <c r="P112" s="46"/>
      <c r="Q112" s="178"/>
      <c r="R112" s="46"/>
      <c r="S112" s="46"/>
      <c r="T112" s="46"/>
      <c r="U112" s="178"/>
    </row>
    <row r="113" spans="14:21">
      <c r="N113" s="46"/>
      <c r="O113" s="46"/>
      <c r="P113" s="46"/>
      <c r="Q113" s="178"/>
      <c r="R113" s="46"/>
      <c r="S113" s="46"/>
      <c r="T113" s="46"/>
      <c r="U113" s="178"/>
    </row>
    <row r="114" spans="14:21">
      <c r="N114" s="46"/>
      <c r="O114" s="46"/>
      <c r="P114" s="46"/>
      <c r="Q114" s="178"/>
      <c r="R114" s="46"/>
      <c r="S114" s="46"/>
      <c r="T114" s="46"/>
      <c r="U114" s="178"/>
    </row>
    <row r="115" spans="14:21">
      <c r="N115" s="46"/>
      <c r="O115" s="46"/>
      <c r="P115" s="46"/>
      <c r="Q115" s="178"/>
      <c r="R115" s="46"/>
      <c r="S115" s="46"/>
      <c r="T115" s="46"/>
      <c r="U115" s="178"/>
    </row>
    <row r="116" spans="14:21">
      <c r="N116" s="46"/>
      <c r="O116" s="46"/>
      <c r="P116" s="46"/>
      <c r="Q116" s="178"/>
      <c r="R116" s="46"/>
      <c r="S116" s="46"/>
      <c r="T116" s="46"/>
      <c r="U116" s="178"/>
    </row>
    <row r="117" spans="14:21">
      <c r="N117" s="46"/>
      <c r="O117" s="46"/>
      <c r="P117" s="46"/>
      <c r="Q117" s="178"/>
      <c r="R117" s="46"/>
      <c r="S117" s="46"/>
      <c r="T117" s="46"/>
      <c r="U117" s="178"/>
    </row>
    <row r="118" spans="14:21">
      <c r="N118" s="46"/>
      <c r="O118" s="46"/>
      <c r="P118" s="46"/>
      <c r="Q118" s="178"/>
      <c r="R118" s="46"/>
      <c r="S118" s="46"/>
      <c r="T118" s="46"/>
      <c r="U118" s="178"/>
    </row>
    <row r="119" spans="14:21">
      <c r="N119" s="46"/>
      <c r="O119" s="46"/>
      <c r="P119" s="46"/>
      <c r="Q119" s="178"/>
      <c r="R119" s="46"/>
      <c r="S119" s="46"/>
      <c r="T119" s="46"/>
      <c r="U119" s="178"/>
    </row>
    <row r="120" spans="14:21">
      <c r="N120" s="46"/>
      <c r="O120" s="46"/>
      <c r="P120" s="46"/>
      <c r="Q120" s="178"/>
      <c r="R120" s="46"/>
      <c r="S120" s="46"/>
      <c r="T120" s="46"/>
      <c r="U120" s="178"/>
    </row>
    <row r="121" spans="14:21">
      <c r="N121" s="46"/>
      <c r="O121" s="46"/>
      <c r="P121" s="46"/>
      <c r="Q121" s="178"/>
      <c r="R121" s="46"/>
      <c r="S121" s="46"/>
      <c r="T121" s="46"/>
      <c r="U121" s="178"/>
    </row>
    <row r="122" spans="14:21">
      <c r="N122" s="46"/>
      <c r="O122" s="46"/>
      <c r="P122" s="46"/>
      <c r="Q122" s="178"/>
      <c r="R122" s="46"/>
      <c r="S122" s="46"/>
      <c r="T122" s="46"/>
      <c r="U122" s="178"/>
    </row>
    <row r="123" spans="14:21">
      <c r="N123" s="46"/>
      <c r="O123" s="46"/>
      <c r="P123" s="46"/>
      <c r="Q123" s="178"/>
      <c r="R123" s="46"/>
      <c r="S123" s="46"/>
      <c r="T123" s="46"/>
      <c r="U123" s="178"/>
    </row>
    <row r="124" spans="14:21">
      <c r="N124" s="46"/>
      <c r="O124" s="46"/>
      <c r="P124" s="46"/>
      <c r="Q124" s="178"/>
      <c r="R124" s="46"/>
      <c r="S124" s="46"/>
      <c r="T124" s="46"/>
      <c r="U124" s="178"/>
    </row>
    <row r="125" spans="14:21">
      <c r="N125" s="46"/>
      <c r="O125" s="46"/>
      <c r="P125" s="46"/>
      <c r="Q125" s="178"/>
      <c r="R125" s="46"/>
      <c r="S125" s="46"/>
      <c r="T125" s="46"/>
      <c r="U125" s="178"/>
    </row>
    <row r="126" spans="14:21">
      <c r="N126" s="46"/>
      <c r="O126" s="46"/>
      <c r="P126" s="46"/>
      <c r="Q126" s="178"/>
      <c r="R126" s="46"/>
      <c r="S126" s="46"/>
      <c r="T126" s="46"/>
      <c r="U126" s="178"/>
    </row>
    <row r="127" spans="14:21">
      <c r="N127" s="46"/>
      <c r="O127" s="46"/>
      <c r="P127" s="46"/>
      <c r="Q127" s="178"/>
      <c r="R127" s="46"/>
      <c r="S127" s="46"/>
      <c r="T127" s="46"/>
      <c r="U127" s="178"/>
    </row>
    <row r="128" spans="14:21">
      <c r="N128" s="46"/>
      <c r="O128" s="46"/>
      <c r="P128" s="46"/>
      <c r="Q128" s="178"/>
      <c r="R128" s="46"/>
      <c r="S128" s="46"/>
      <c r="T128" s="46"/>
      <c r="U128" s="178"/>
    </row>
    <row r="129" spans="14:21">
      <c r="N129" s="46"/>
      <c r="O129" s="46"/>
      <c r="P129" s="46"/>
      <c r="Q129" s="178"/>
      <c r="R129" s="46"/>
      <c r="S129" s="46"/>
      <c r="T129" s="46"/>
      <c r="U129" s="178"/>
    </row>
    <row r="130" spans="14:21">
      <c r="N130" s="46"/>
      <c r="O130" s="46"/>
      <c r="P130" s="46"/>
      <c r="Q130" s="178"/>
      <c r="R130" s="46"/>
      <c r="S130" s="46"/>
      <c r="T130" s="46"/>
      <c r="U130" s="178"/>
    </row>
    <row r="131" spans="14:21">
      <c r="N131" s="46"/>
      <c r="O131" s="46"/>
      <c r="P131" s="46"/>
      <c r="Q131" s="178"/>
      <c r="R131" s="46"/>
      <c r="S131" s="46"/>
      <c r="T131" s="46"/>
      <c r="U131" s="178"/>
    </row>
    <row r="132" spans="14:21">
      <c r="N132" s="46"/>
      <c r="O132" s="46"/>
      <c r="P132" s="46"/>
      <c r="Q132" s="178"/>
      <c r="R132" s="46"/>
      <c r="S132" s="46"/>
      <c r="T132" s="46"/>
      <c r="U132" s="178"/>
    </row>
    <row r="133" spans="14:21">
      <c r="N133" s="46"/>
      <c r="O133" s="46"/>
      <c r="P133" s="46"/>
      <c r="Q133" s="178"/>
      <c r="R133" s="46"/>
      <c r="S133" s="46"/>
      <c r="T133" s="46"/>
      <c r="U133" s="178"/>
    </row>
  </sheetData>
  <autoFilter ref="A3:V9">
    <filterColumn colId="1" showButton="0"/>
    <sortState ref="A5:V14">
      <sortCondition descending="1" ref="V3:V9"/>
    </sortState>
  </autoFilter>
  <sortState ref="A5:A31">
    <sortCondition ref="A5:A31"/>
  </sortState>
  <mergeCells count="10">
    <mergeCell ref="V2:V3"/>
    <mergeCell ref="A1:U1"/>
    <mergeCell ref="A2:A3"/>
    <mergeCell ref="B2:C3"/>
    <mergeCell ref="E2:E3"/>
    <mergeCell ref="N2:Q2"/>
    <mergeCell ref="R2:U2"/>
    <mergeCell ref="J2:M2"/>
    <mergeCell ref="D2:D3"/>
    <mergeCell ref="F2:I2"/>
  </mergeCells>
  <pageMargins left="0.31496062992125984" right="0.11811023622047245" top="0.12797619047619047" bottom="4.4642857142857144E-2" header="0.31496062992125984" footer="0.31496062992125984"/>
  <pageSetup paperSize="9" scale="40" fitToHeight="3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G9"/>
  <sheetViews>
    <sheetView view="pageBreakPreview" zoomScaleNormal="100" zoomScaleSheetLayoutView="100" workbookViewId="0">
      <selection activeCell="U2" sqref="U2:X2"/>
    </sheetView>
  </sheetViews>
  <sheetFormatPr defaultRowHeight="15"/>
  <cols>
    <col min="1" max="1" width="6.28515625" style="11" customWidth="1"/>
    <col min="2" max="2" width="13.42578125" style="4" customWidth="1"/>
    <col min="3" max="3" width="12.7109375" style="4" customWidth="1"/>
    <col min="4" max="4" width="7" style="4" customWidth="1"/>
    <col min="5" max="5" width="4.85546875" style="4" customWidth="1"/>
    <col min="6" max="6" width="7" style="4" customWidth="1"/>
    <col min="7" max="7" width="4.140625" style="4" customWidth="1"/>
    <col min="8" max="8" width="9.28515625" style="171" customWidth="1"/>
    <col min="9" max="9" width="4.7109375" style="18" customWidth="1"/>
    <col min="10" max="10" width="5.42578125" style="18" customWidth="1"/>
    <col min="11" max="11" width="6.5703125" style="18" customWidth="1"/>
    <col min="12" max="12" width="8.42578125" style="32" customWidth="1"/>
    <col min="13" max="13" width="4" style="18" customWidth="1"/>
    <col min="14" max="14" width="4.5703125" style="18" customWidth="1"/>
    <col min="15" max="15" width="6" style="18" customWidth="1"/>
    <col min="16" max="16" width="7.42578125" style="32" customWidth="1"/>
    <col min="17" max="17" width="4.5703125" style="18" customWidth="1"/>
    <col min="18" max="19" width="5.5703125" style="18" customWidth="1"/>
    <col min="20" max="20" width="7.7109375" style="32" customWidth="1"/>
    <col min="21" max="21" width="5.28515625" style="32" customWidth="1"/>
    <col min="22" max="22" width="4.85546875" style="32" customWidth="1"/>
    <col min="23" max="23" width="5.5703125" style="32" customWidth="1"/>
    <col min="24" max="24" width="7.7109375" style="32" customWidth="1"/>
    <col min="25" max="25" width="5" style="32" customWidth="1"/>
    <col min="26" max="26" width="7.7109375" style="32" customWidth="1"/>
    <col min="27" max="27" width="4.85546875" style="32" customWidth="1"/>
    <col min="28" max="28" width="7.7109375" style="32" customWidth="1"/>
    <col min="29" max="31" width="5.85546875" style="18" customWidth="1"/>
    <col min="32" max="32" width="9.140625" style="32" customWidth="1"/>
    <col min="33" max="33" width="8.28515625" style="181" customWidth="1"/>
    <col min="34" max="16384" width="9.140625" style="4"/>
  </cols>
  <sheetData>
    <row r="1" spans="1:33" ht="21">
      <c r="A1" s="230" t="s">
        <v>84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</row>
    <row r="2" spans="1:33" ht="81.75" customHeight="1">
      <c r="A2" s="258" t="s">
        <v>0</v>
      </c>
      <c r="B2" s="231" t="s">
        <v>1</v>
      </c>
      <c r="C2" s="231" t="s">
        <v>14</v>
      </c>
      <c r="D2" s="231" t="s">
        <v>65</v>
      </c>
      <c r="E2" s="234" t="s">
        <v>352</v>
      </c>
      <c r="F2" s="234"/>
      <c r="G2" s="234"/>
      <c r="H2" s="234"/>
      <c r="I2" s="232" t="s">
        <v>237</v>
      </c>
      <c r="J2" s="232"/>
      <c r="K2" s="232"/>
      <c r="L2" s="232"/>
      <c r="M2" s="232" t="s">
        <v>227</v>
      </c>
      <c r="N2" s="232"/>
      <c r="O2" s="232"/>
      <c r="P2" s="232"/>
      <c r="Q2" s="232" t="s">
        <v>234</v>
      </c>
      <c r="R2" s="232"/>
      <c r="S2" s="232"/>
      <c r="T2" s="232"/>
      <c r="U2" s="232" t="s">
        <v>263</v>
      </c>
      <c r="V2" s="232"/>
      <c r="W2" s="232"/>
      <c r="X2" s="232"/>
      <c r="Y2" s="232" t="s">
        <v>376</v>
      </c>
      <c r="Z2" s="232"/>
      <c r="AA2" s="232"/>
      <c r="AB2" s="232"/>
      <c r="AC2" s="232" t="s">
        <v>385</v>
      </c>
      <c r="AD2" s="232"/>
      <c r="AE2" s="232"/>
      <c r="AF2" s="232"/>
      <c r="AG2" s="233" t="s">
        <v>188</v>
      </c>
    </row>
    <row r="3" spans="1:33" s="10" customFormat="1" ht="165">
      <c r="A3" s="258"/>
      <c r="B3" s="231"/>
      <c r="C3" s="231"/>
      <c r="D3" s="231"/>
      <c r="E3" s="29" t="s">
        <v>92</v>
      </c>
      <c r="F3" s="29" t="s">
        <v>93</v>
      </c>
      <c r="G3" s="29" t="s">
        <v>94</v>
      </c>
      <c r="H3" s="185" t="s">
        <v>79</v>
      </c>
      <c r="I3" s="29" t="s">
        <v>92</v>
      </c>
      <c r="J3" s="29" t="s">
        <v>93</v>
      </c>
      <c r="K3" s="29" t="s">
        <v>94</v>
      </c>
      <c r="L3" s="185" t="s">
        <v>79</v>
      </c>
      <c r="M3" s="29" t="s">
        <v>92</v>
      </c>
      <c r="N3" s="29" t="s">
        <v>93</v>
      </c>
      <c r="O3" s="29" t="s">
        <v>94</v>
      </c>
      <c r="P3" s="185" t="s">
        <v>79</v>
      </c>
      <c r="Q3" s="29" t="s">
        <v>92</v>
      </c>
      <c r="R3" s="29" t="s">
        <v>93</v>
      </c>
      <c r="S3" s="29" t="s">
        <v>94</v>
      </c>
      <c r="T3" s="185" t="s">
        <v>79</v>
      </c>
      <c r="U3" s="29" t="s">
        <v>92</v>
      </c>
      <c r="V3" s="29" t="s">
        <v>93</v>
      </c>
      <c r="W3" s="29" t="s">
        <v>94</v>
      </c>
      <c r="X3" s="185" t="s">
        <v>79</v>
      </c>
      <c r="Y3" s="29" t="s">
        <v>92</v>
      </c>
      <c r="Z3" s="29" t="s">
        <v>93</v>
      </c>
      <c r="AA3" s="29" t="s">
        <v>94</v>
      </c>
      <c r="AB3" s="185" t="s">
        <v>79</v>
      </c>
      <c r="AC3" s="29" t="s">
        <v>92</v>
      </c>
      <c r="AD3" s="29" t="s">
        <v>93</v>
      </c>
      <c r="AE3" s="29" t="s">
        <v>94</v>
      </c>
      <c r="AF3" s="185" t="s">
        <v>79</v>
      </c>
      <c r="AG3" s="233"/>
    </row>
    <row r="4" spans="1:33" ht="34.5" customHeight="1">
      <c r="A4" s="27">
        <v>1</v>
      </c>
      <c r="B4" s="99" t="s">
        <v>15</v>
      </c>
      <c r="C4" s="14" t="s">
        <v>12</v>
      </c>
      <c r="D4" s="14" t="s">
        <v>56</v>
      </c>
      <c r="E4" s="7">
        <v>3</v>
      </c>
      <c r="F4" s="7">
        <v>1</v>
      </c>
      <c r="G4" s="7">
        <v>1</v>
      </c>
      <c r="H4" s="186">
        <f>(101-F4)*G4</f>
        <v>100</v>
      </c>
      <c r="I4" s="7">
        <v>1</v>
      </c>
      <c r="J4" s="7" t="s">
        <v>27</v>
      </c>
      <c r="K4" s="7">
        <v>0.25</v>
      </c>
      <c r="L4" s="186">
        <v>0</v>
      </c>
      <c r="M4" s="17">
        <v>2</v>
      </c>
      <c r="N4" s="17">
        <v>2</v>
      </c>
      <c r="O4" s="17">
        <v>0.25</v>
      </c>
      <c r="P4" s="190">
        <f>(101-N4)*O4</f>
        <v>24.75</v>
      </c>
      <c r="Q4" s="17">
        <v>2</v>
      </c>
      <c r="R4" s="17">
        <v>2</v>
      </c>
      <c r="S4" s="17">
        <v>0.25</v>
      </c>
      <c r="T4" s="186">
        <f>(101-R4)*S4</f>
        <v>24.75</v>
      </c>
      <c r="U4" s="17">
        <v>2</v>
      </c>
      <c r="V4" s="17">
        <v>1</v>
      </c>
      <c r="W4" s="17">
        <v>0.25</v>
      </c>
      <c r="X4" s="186">
        <f>(101-V4)*W4</f>
        <v>25</v>
      </c>
      <c r="Y4" s="17">
        <v>3</v>
      </c>
      <c r="Z4" s="198">
        <v>1</v>
      </c>
      <c r="AA4" s="17">
        <v>1</v>
      </c>
      <c r="AB4" s="186">
        <f>(101-Z4)*AA4</f>
        <v>100</v>
      </c>
      <c r="AC4" s="17">
        <v>1</v>
      </c>
      <c r="AD4" s="198">
        <v>1</v>
      </c>
      <c r="AE4" s="17">
        <v>1</v>
      </c>
      <c r="AF4" s="186">
        <f>(101-AD4)*AE4</f>
        <v>100</v>
      </c>
      <c r="AG4" s="187">
        <f>LARGE(CHOOSE({1,2,3,4,5,6},L4,P4,T4,X4,AB4,AF4),1)+LARGE(CHOOSE({1,2,3,4,5,6},L4,P4,T4,X4,AB4,AF4),2)+H4</f>
        <v>300</v>
      </c>
    </row>
    <row r="5" spans="1:33" ht="34.5" customHeight="1">
      <c r="A5" s="2">
        <v>2</v>
      </c>
      <c r="B5" s="100" t="s">
        <v>261</v>
      </c>
      <c r="C5" s="8" t="s">
        <v>137</v>
      </c>
      <c r="D5" s="100" t="s">
        <v>59</v>
      </c>
      <c r="E5" s="17">
        <v>3</v>
      </c>
      <c r="F5" s="17">
        <v>2</v>
      </c>
      <c r="G5" s="17">
        <v>1</v>
      </c>
      <c r="H5" s="186">
        <f>(101-F5)*G5</f>
        <v>99</v>
      </c>
      <c r="I5" s="17">
        <v>1</v>
      </c>
      <c r="J5" s="17">
        <v>1</v>
      </c>
      <c r="K5" s="7">
        <v>0.25</v>
      </c>
      <c r="L5" s="186">
        <f>(101-J5)*K4</f>
        <v>25</v>
      </c>
      <c r="M5" s="17">
        <v>2</v>
      </c>
      <c r="N5" s="17" t="s">
        <v>27</v>
      </c>
      <c r="O5" s="17">
        <v>0.25</v>
      </c>
      <c r="P5" s="190">
        <v>0</v>
      </c>
      <c r="Q5" s="17">
        <v>2</v>
      </c>
      <c r="R5" s="17" t="s">
        <v>27</v>
      </c>
      <c r="S5" s="17">
        <v>0.25</v>
      </c>
      <c r="T5" s="186">
        <v>0</v>
      </c>
      <c r="U5" s="17">
        <v>2</v>
      </c>
      <c r="V5" s="17">
        <v>1</v>
      </c>
      <c r="W5" s="17">
        <v>0.25</v>
      </c>
      <c r="X5" s="186">
        <f>(101-V5)*W5</f>
        <v>25</v>
      </c>
      <c r="Y5" s="17">
        <v>3</v>
      </c>
      <c r="Z5" s="17">
        <v>2</v>
      </c>
      <c r="AA5" s="17">
        <v>1</v>
      </c>
      <c r="AB5" s="186">
        <f>(101-Z5)*AA5</f>
        <v>99</v>
      </c>
      <c r="AC5" s="17">
        <v>1</v>
      </c>
      <c r="AD5" s="198">
        <v>2</v>
      </c>
      <c r="AE5" s="17">
        <v>1</v>
      </c>
      <c r="AF5" s="186">
        <f>(101-AD5)*AE5</f>
        <v>99</v>
      </c>
      <c r="AG5" s="187">
        <f>LARGE(CHOOSE({1,2,3,4,5,6},L5,P5,T5,X5,AB5,AF5),1)+LARGE(CHOOSE({1,2,3,4,5,6},L5,P5,T5,X5,AB5,AF5),2)+H5</f>
        <v>297</v>
      </c>
    </row>
    <row r="6" spans="1:33" ht="27.75" customHeight="1">
      <c r="A6" s="2">
        <v>3</v>
      </c>
      <c r="B6" s="99" t="s">
        <v>81</v>
      </c>
      <c r="C6" s="8" t="s">
        <v>13</v>
      </c>
      <c r="D6" s="8" t="s">
        <v>64</v>
      </c>
      <c r="E6" s="17">
        <v>3</v>
      </c>
      <c r="F6" s="17" t="s">
        <v>27</v>
      </c>
      <c r="G6" s="17">
        <v>1</v>
      </c>
      <c r="H6" s="186">
        <v>0</v>
      </c>
      <c r="I6" s="17">
        <v>1</v>
      </c>
      <c r="J6" s="17" t="s">
        <v>27</v>
      </c>
      <c r="K6" s="7">
        <v>0.25</v>
      </c>
      <c r="L6" s="186">
        <v>0</v>
      </c>
      <c r="M6" s="17">
        <v>2</v>
      </c>
      <c r="N6" s="17">
        <v>1</v>
      </c>
      <c r="O6" s="17">
        <v>0.25</v>
      </c>
      <c r="P6" s="190">
        <f>(101-N6)*O6</f>
        <v>25</v>
      </c>
      <c r="Q6" s="17">
        <v>2</v>
      </c>
      <c r="R6" s="17">
        <v>1</v>
      </c>
      <c r="S6" s="17">
        <v>0.25</v>
      </c>
      <c r="T6" s="186">
        <f>(101-R6)*S6</f>
        <v>25</v>
      </c>
      <c r="U6" s="17">
        <v>2</v>
      </c>
      <c r="V6" s="17" t="s">
        <v>27</v>
      </c>
      <c r="W6" s="17">
        <v>0.25</v>
      </c>
      <c r="X6" s="186">
        <v>0</v>
      </c>
      <c r="Y6" s="17">
        <v>3</v>
      </c>
      <c r="Z6" s="17">
        <v>1</v>
      </c>
      <c r="AA6" s="17">
        <v>1</v>
      </c>
      <c r="AB6" s="186">
        <f>(101-Z6)*AA6</f>
        <v>100</v>
      </c>
      <c r="AC6" s="17">
        <v>1</v>
      </c>
      <c r="AD6" s="198">
        <v>3</v>
      </c>
      <c r="AE6" s="17">
        <v>1</v>
      </c>
      <c r="AF6" s="186">
        <f>(101-AD6)*AE6</f>
        <v>98</v>
      </c>
      <c r="AG6" s="187">
        <f>LARGE(CHOOSE({1,2,3,4,5,6},L6,P6,T6,X6,AB6,AF6),1)+LARGE(CHOOSE({1,2,3,4,5,6},L6,P6,T6,X6,AB6,AF6),2)+H6</f>
        <v>198</v>
      </c>
    </row>
    <row r="7" spans="1:33" s="207" customFormat="1" ht="66.75" hidden="1" customHeight="1">
      <c r="A7" s="201"/>
      <c r="B7" s="201" t="s">
        <v>386</v>
      </c>
      <c r="C7" s="201" t="s">
        <v>388</v>
      </c>
      <c r="D7" s="202" t="s">
        <v>387</v>
      </c>
      <c r="E7" s="203">
        <v>3</v>
      </c>
      <c r="F7" s="203" t="s">
        <v>27</v>
      </c>
      <c r="G7" s="203">
        <v>1</v>
      </c>
      <c r="H7" s="204">
        <v>0</v>
      </c>
      <c r="I7" s="203">
        <v>1</v>
      </c>
      <c r="J7" s="203" t="s">
        <v>27</v>
      </c>
      <c r="K7" s="7">
        <v>0.25</v>
      </c>
      <c r="L7" s="204">
        <v>0</v>
      </c>
      <c r="M7" s="203">
        <v>2</v>
      </c>
      <c r="N7" s="203" t="s">
        <v>27</v>
      </c>
      <c r="O7" s="203">
        <v>0.25</v>
      </c>
      <c r="P7" s="204">
        <v>0</v>
      </c>
      <c r="Q7" s="203">
        <v>2</v>
      </c>
      <c r="R7" s="203" t="s">
        <v>27</v>
      </c>
      <c r="S7" s="203">
        <v>0.25</v>
      </c>
      <c r="T7" s="204">
        <v>0</v>
      </c>
      <c r="U7" s="203">
        <v>2</v>
      </c>
      <c r="V7" s="203" t="s">
        <v>27</v>
      </c>
      <c r="W7" s="17">
        <v>0.25</v>
      </c>
      <c r="X7" s="204">
        <v>0</v>
      </c>
      <c r="Y7" s="205">
        <v>3</v>
      </c>
      <c r="Z7" s="205" t="s">
        <v>27</v>
      </c>
      <c r="AA7" s="205">
        <v>1</v>
      </c>
      <c r="AB7" s="204">
        <v>0</v>
      </c>
      <c r="AC7" s="203">
        <v>1</v>
      </c>
      <c r="AD7" s="205" t="s">
        <v>389</v>
      </c>
      <c r="AE7" s="203">
        <v>1</v>
      </c>
      <c r="AF7" s="204">
        <v>0</v>
      </c>
      <c r="AG7" s="206">
        <f>LARGE(CHOOSE({1,2,3,4,5,6},L7,P7,T7,X7,AB7,AF7),1)+LARGE(CHOOSE({1,2,3,4,5,6},L7,P7,T7,X7,AB7,AF7),2)+H7</f>
        <v>0</v>
      </c>
    </row>
    <row r="8" spans="1:33" s="210" customFormat="1" ht="75" hidden="1">
      <c r="A8" s="208"/>
      <c r="B8" s="209" t="s">
        <v>248</v>
      </c>
      <c r="C8" s="209" t="s">
        <v>249</v>
      </c>
      <c r="D8" s="209" t="s">
        <v>101</v>
      </c>
      <c r="E8" s="208">
        <v>3</v>
      </c>
      <c r="F8" s="208" t="s">
        <v>373</v>
      </c>
      <c r="G8" s="208">
        <v>1</v>
      </c>
      <c r="H8" s="204">
        <v>0</v>
      </c>
      <c r="I8" s="205">
        <v>1</v>
      </c>
      <c r="J8" s="205" t="s">
        <v>27</v>
      </c>
      <c r="K8" s="7">
        <v>0.25</v>
      </c>
      <c r="L8" s="204">
        <v>0</v>
      </c>
      <c r="M8" s="205">
        <v>2</v>
      </c>
      <c r="N8" s="205" t="s">
        <v>27</v>
      </c>
      <c r="O8" s="205">
        <v>0.25</v>
      </c>
      <c r="P8" s="204">
        <v>0</v>
      </c>
      <c r="Q8" s="205">
        <v>2</v>
      </c>
      <c r="R8" s="205" t="s">
        <v>27</v>
      </c>
      <c r="S8" s="205">
        <v>0.25</v>
      </c>
      <c r="T8" s="204">
        <v>0</v>
      </c>
      <c r="U8" s="205">
        <v>2</v>
      </c>
      <c r="V8" s="205" t="s">
        <v>27</v>
      </c>
      <c r="W8" s="17">
        <v>0.25</v>
      </c>
      <c r="X8" s="204">
        <v>0</v>
      </c>
      <c r="Y8" s="205">
        <v>3</v>
      </c>
      <c r="Z8" s="205" t="s">
        <v>27</v>
      </c>
      <c r="AA8" s="205">
        <v>1</v>
      </c>
      <c r="AB8" s="204">
        <v>0</v>
      </c>
      <c r="AC8" s="205">
        <v>1</v>
      </c>
      <c r="AD8" s="205" t="s">
        <v>27</v>
      </c>
      <c r="AE8" s="205">
        <v>1</v>
      </c>
      <c r="AF8" s="204">
        <v>0</v>
      </c>
      <c r="AG8" s="206">
        <f>LARGE(CHOOSE({1,2,3,4,5,6},L8,P8,T8,X8,AB8,AF8),1)+LARGE(CHOOSE({1,2,3,4,5,6},L8,P8,T8,X8,AB8,AF8),2)+H8</f>
        <v>0</v>
      </c>
    </row>
    <row r="9" spans="1:33" s="214" customFormat="1" ht="26.25" hidden="1" customHeight="1">
      <c r="A9" s="201"/>
      <c r="B9" s="211" t="s">
        <v>378</v>
      </c>
      <c r="C9" s="211" t="s">
        <v>379</v>
      </c>
      <c r="D9" s="211" t="s">
        <v>80</v>
      </c>
      <c r="E9" s="203">
        <v>3</v>
      </c>
      <c r="F9" s="203" t="s">
        <v>27</v>
      </c>
      <c r="G9" s="203">
        <v>1</v>
      </c>
      <c r="H9" s="204">
        <v>0</v>
      </c>
      <c r="I9" s="203">
        <v>1</v>
      </c>
      <c r="J9" s="203" t="s">
        <v>27</v>
      </c>
      <c r="K9" s="7">
        <v>0.25</v>
      </c>
      <c r="L9" s="204">
        <v>0</v>
      </c>
      <c r="M9" s="203">
        <v>2</v>
      </c>
      <c r="N9" s="203" t="s">
        <v>27</v>
      </c>
      <c r="O9" s="203">
        <v>0.25</v>
      </c>
      <c r="P9" s="204">
        <v>0</v>
      </c>
      <c r="Q9" s="203">
        <v>2</v>
      </c>
      <c r="R9" s="203" t="s">
        <v>27</v>
      </c>
      <c r="S9" s="203">
        <v>0.25</v>
      </c>
      <c r="T9" s="204">
        <v>0</v>
      </c>
      <c r="U9" s="203">
        <v>2</v>
      </c>
      <c r="V9" s="203" t="s">
        <v>27</v>
      </c>
      <c r="W9" s="17">
        <v>0.25</v>
      </c>
      <c r="X9" s="204">
        <v>0</v>
      </c>
      <c r="Y9" s="203">
        <v>3</v>
      </c>
      <c r="Z9" s="212" t="s">
        <v>373</v>
      </c>
      <c r="AA9" s="203">
        <v>1</v>
      </c>
      <c r="AB9" s="213">
        <v>0</v>
      </c>
      <c r="AC9" s="203">
        <v>1</v>
      </c>
      <c r="AD9" s="212" t="s">
        <v>27</v>
      </c>
      <c r="AE9" s="203">
        <v>1</v>
      </c>
      <c r="AF9" s="204">
        <v>0</v>
      </c>
      <c r="AG9" s="206">
        <f>LARGE(CHOOSE({1,2,3,4,5,6},L9,P9,T9,X9,AB9,AF9),1)+LARGE(CHOOSE({1,2,3,4,5,6},L9,P9,T9,X9,AB9,AF9),2)+H9</f>
        <v>0</v>
      </c>
    </row>
  </sheetData>
  <autoFilter ref="A3:AG6">
    <sortState ref="A5:AG9">
      <sortCondition descending="1" ref="AG3:AG6"/>
    </sortState>
  </autoFilter>
  <mergeCells count="13">
    <mergeCell ref="AG2:AG3"/>
    <mergeCell ref="A1:AG1"/>
    <mergeCell ref="I2:L2"/>
    <mergeCell ref="D2:D3"/>
    <mergeCell ref="C2:C3"/>
    <mergeCell ref="B2:B3"/>
    <mergeCell ref="A2:A3"/>
    <mergeCell ref="AC2:AF2"/>
    <mergeCell ref="M2:P2"/>
    <mergeCell ref="Q2:T2"/>
    <mergeCell ref="E2:H2"/>
    <mergeCell ref="U2:X2"/>
    <mergeCell ref="Y2:AB2"/>
  </mergeCells>
  <pageMargins left="0.7" right="0.7" top="0.75" bottom="0.75" header="0.3" footer="0.3"/>
  <pageSetup paperSize="9" scale="70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9"/>
  <sheetViews>
    <sheetView view="pageBreakPreview" topLeftCell="C1" zoomScale="115" zoomScaleNormal="100" zoomScaleSheetLayoutView="115" workbookViewId="0">
      <selection activeCell="Q2" sqref="Q2:T2"/>
    </sheetView>
  </sheetViews>
  <sheetFormatPr defaultColWidth="16.140625" defaultRowHeight="15"/>
  <cols>
    <col min="1" max="1" width="7.85546875" style="11" customWidth="1"/>
    <col min="2" max="2" width="19.5703125" style="38" customWidth="1"/>
    <col min="3" max="3" width="12" style="11" customWidth="1"/>
    <col min="4" max="4" width="10" style="11" customWidth="1"/>
    <col min="5" max="7" width="6.5703125" style="11" customWidth="1"/>
    <col min="8" max="8" width="8.42578125" style="32" customWidth="1"/>
    <col min="9" max="11" width="6.5703125" style="11" customWidth="1"/>
    <col min="12" max="12" width="8.5703125" style="32" customWidth="1"/>
    <col min="13" max="16" width="8" style="32" customWidth="1"/>
    <col min="17" max="17" width="5.28515625" style="18" customWidth="1"/>
    <col min="18" max="18" width="5.7109375" style="18" customWidth="1"/>
    <col min="19" max="19" width="5.85546875" style="18" customWidth="1"/>
    <col min="20" max="20" width="8.28515625" style="32" customWidth="1"/>
    <col min="21" max="21" width="9" style="11" customWidth="1"/>
    <col min="22" max="16384" width="16.140625" style="11"/>
  </cols>
  <sheetData>
    <row r="1" spans="1:21" ht="21">
      <c r="A1" s="259" t="s">
        <v>142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19"/>
      <c r="T1" s="219"/>
      <c r="U1" s="219"/>
    </row>
    <row r="2" spans="1:21" ht="120" customHeight="1">
      <c r="A2" s="260" t="s">
        <v>0</v>
      </c>
      <c r="B2" s="260" t="s">
        <v>1</v>
      </c>
      <c r="C2" s="260" t="s">
        <v>14</v>
      </c>
      <c r="D2" s="262" t="s">
        <v>65</v>
      </c>
      <c r="E2" s="234" t="s">
        <v>352</v>
      </c>
      <c r="F2" s="234"/>
      <c r="G2" s="234"/>
      <c r="H2" s="234"/>
      <c r="I2" s="232" t="s">
        <v>237</v>
      </c>
      <c r="J2" s="232"/>
      <c r="K2" s="232"/>
      <c r="L2" s="232"/>
      <c r="M2" s="266" t="s">
        <v>227</v>
      </c>
      <c r="N2" s="266"/>
      <c r="O2" s="266"/>
      <c r="P2" s="266"/>
      <c r="Q2" s="232" t="s">
        <v>376</v>
      </c>
      <c r="R2" s="232"/>
      <c r="S2" s="232"/>
      <c r="T2" s="232"/>
      <c r="U2" s="264" t="s">
        <v>10</v>
      </c>
    </row>
    <row r="3" spans="1:21" ht="105">
      <c r="A3" s="261"/>
      <c r="B3" s="261"/>
      <c r="C3" s="261"/>
      <c r="D3" s="263"/>
      <c r="E3" s="29" t="s">
        <v>92</v>
      </c>
      <c r="F3" s="29" t="s">
        <v>93</v>
      </c>
      <c r="G3" s="29" t="s">
        <v>94</v>
      </c>
      <c r="H3" s="185" t="s">
        <v>79</v>
      </c>
      <c r="I3" s="29" t="s">
        <v>92</v>
      </c>
      <c r="J3" s="29" t="s">
        <v>93</v>
      </c>
      <c r="K3" s="29" t="s">
        <v>94</v>
      </c>
      <c r="L3" s="185" t="s">
        <v>79</v>
      </c>
      <c r="M3" s="29" t="s">
        <v>92</v>
      </c>
      <c r="N3" s="29" t="s">
        <v>93</v>
      </c>
      <c r="O3" s="29" t="s">
        <v>94</v>
      </c>
      <c r="P3" s="185" t="s">
        <v>79</v>
      </c>
      <c r="Q3" s="29" t="s">
        <v>92</v>
      </c>
      <c r="R3" s="29" t="s">
        <v>93</v>
      </c>
      <c r="S3" s="29" t="s">
        <v>94</v>
      </c>
      <c r="T3" s="185" t="s">
        <v>79</v>
      </c>
      <c r="U3" s="265"/>
    </row>
    <row r="4" spans="1:21">
      <c r="A4" s="2">
        <v>1</v>
      </c>
      <c r="B4" s="40" t="s">
        <v>138</v>
      </c>
      <c r="C4" s="2" t="s">
        <v>139</v>
      </c>
      <c r="D4" s="2" t="s">
        <v>56</v>
      </c>
      <c r="E4" s="2">
        <v>3</v>
      </c>
      <c r="F4" s="2">
        <v>1</v>
      </c>
      <c r="G4" s="2">
        <v>1</v>
      </c>
      <c r="H4" s="186">
        <f>(101-F4)*G4</f>
        <v>100</v>
      </c>
      <c r="I4" s="2">
        <v>3</v>
      </c>
      <c r="J4" s="2">
        <v>1</v>
      </c>
      <c r="K4" s="2">
        <v>0.25</v>
      </c>
      <c r="L4" s="186">
        <f>(101-J4)*K4</f>
        <v>25</v>
      </c>
      <c r="M4" s="17">
        <v>2</v>
      </c>
      <c r="N4" s="17">
        <v>1</v>
      </c>
      <c r="O4" s="17">
        <v>0.25</v>
      </c>
      <c r="P4" s="186">
        <f>(101-N4)*O4</f>
        <v>25</v>
      </c>
      <c r="Q4" s="17">
        <v>2</v>
      </c>
      <c r="R4" s="107">
        <v>1</v>
      </c>
      <c r="S4" s="17">
        <v>1</v>
      </c>
      <c r="T4" s="195">
        <f>(101-R4)*S4</f>
        <v>100</v>
      </c>
      <c r="U4" s="187">
        <f>LARGE(CHOOSE({1,2,3},L4,P4,T4),1)+LARGE(CHOOSE({1,2,3},L4,P4,T4),2)+H4</f>
        <v>225</v>
      </c>
    </row>
    <row r="5" spans="1:21">
      <c r="A5" s="2">
        <v>2</v>
      </c>
      <c r="B5" s="39" t="s">
        <v>390</v>
      </c>
      <c r="C5" s="2" t="s">
        <v>49</v>
      </c>
      <c r="D5" s="2" t="s">
        <v>53</v>
      </c>
      <c r="E5" s="2">
        <v>3</v>
      </c>
      <c r="F5" s="2">
        <v>2</v>
      </c>
      <c r="G5" s="2">
        <v>1</v>
      </c>
      <c r="H5" s="186">
        <f>(101-F5)*G5</f>
        <v>99</v>
      </c>
      <c r="I5" s="2">
        <v>3</v>
      </c>
      <c r="J5" s="2">
        <v>2</v>
      </c>
      <c r="K5" s="2">
        <v>0.25</v>
      </c>
      <c r="L5" s="186">
        <f>(101-J5)*K5</f>
        <v>24.75</v>
      </c>
      <c r="M5" s="17">
        <v>2</v>
      </c>
      <c r="N5" s="17" t="s">
        <v>27</v>
      </c>
      <c r="O5" s="17">
        <v>0.25</v>
      </c>
      <c r="P5" s="186">
        <v>0</v>
      </c>
      <c r="Q5" s="17">
        <v>2</v>
      </c>
      <c r="R5" s="17" t="s">
        <v>27</v>
      </c>
      <c r="S5" s="17">
        <v>1</v>
      </c>
      <c r="T5" s="186">
        <v>0</v>
      </c>
      <c r="U5" s="187">
        <f>LARGE(CHOOSE({1,2,3},L5,P5,T5),1)+LARGE(CHOOSE({1,2,3},L5,P5,T5),2)+H5</f>
        <v>123.75</v>
      </c>
    </row>
    <row r="6" spans="1:21">
      <c r="A6" s="2">
        <v>3</v>
      </c>
      <c r="B6" s="41" t="s">
        <v>380</v>
      </c>
      <c r="C6" s="2" t="s">
        <v>381</v>
      </c>
      <c r="D6" s="2" t="s">
        <v>63</v>
      </c>
      <c r="E6" s="2">
        <v>3</v>
      </c>
      <c r="F6" s="2" t="s">
        <v>27</v>
      </c>
      <c r="G6" s="2">
        <v>1</v>
      </c>
      <c r="H6" s="186">
        <v>0</v>
      </c>
      <c r="I6" s="2">
        <v>3</v>
      </c>
      <c r="J6" s="2" t="s">
        <v>27</v>
      </c>
      <c r="K6" s="2">
        <v>0.25</v>
      </c>
      <c r="L6" s="186">
        <v>0</v>
      </c>
      <c r="M6" s="17">
        <v>2</v>
      </c>
      <c r="N6" s="17" t="s">
        <v>27</v>
      </c>
      <c r="O6" s="17">
        <v>0.25</v>
      </c>
      <c r="P6" s="186">
        <v>0</v>
      </c>
      <c r="Q6" s="17">
        <v>2</v>
      </c>
      <c r="R6" s="17">
        <v>1</v>
      </c>
      <c r="S6" s="17">
        <v>1</v>
      </c>
      <c r="T6" s="195">
        <f>(101-R6)*S6</f>
        <v>100</v>
      </c>
      <c r="U6" s="187">
        <f>LARGE(CHOOSE({1,2,3},L6,P6,T6),1)+LARGE(CHOOSE({1,2,3},L6,P6,T6),2)+H6</f>
        <v>100</v>
      </c>
    </row>
    <row r="7" spans="1:21" ht="75">
      <c r="A7" s="2">
        <v>4</v>
      </c>
      <c r="B7" s="41" t="s">
        <v>354</v>
      </c>
      <c r="C7" s="2" t="s">
        <v>353</v>
      </c>
      <c r="D7" s="97" t="s">
        <v>63</v>
      </c>
      <c r="E7" s="2">
        <v>3</v>
      </c>
      <c r="F7" s="97" t="s">
        <v>372</v>
      </c>
      <c r="G7" s="2">
        <v>1</v>
      </c>
      <c r="H7" s="186">
        <v>0</v>
      </c>
      <c r="I7" s="2">
        <v>3</v>
      </c>
      <c r="J7" s="2" t="s">
        <v>27</v>
      </c>
      <c r="K7" s="2">
        <v>0.25</v>
      </c>
      <c r="L7" s="186">
        <v>0</v>
      </c>
      <c r="M7" s="17">
        <v>2</v>
      </c>
      <c r="N7" s="17" t="s">
        <v>27</v>
      </c>
      <c r="O7" s="17">
        <v>0.25</v>
      </c>
      <c r="P7" s="186">
        <v>0</v>
      </c>
      <c r="Q7" s="17">
        <v>2</v>
      </c>
      <c r="R7" s="17">
        <v>2</v>
      </c>
      <c r="S7" s="17">
        <v>1</v>
      </c>
      <c r="T7" s="186">
        <f>(101-R7)*S7</f>
        <v>99</v>
      </c>
      <c r="U7" s="187">
        <f>LARGE(CHOOSE({1,2,3},L7,P7,T7),1)+LARGE(CHOOSE({1,2,3},L7,P7,T7),2)+H7</f>
        <v>99</v>
      </c>
    </row>
    <row r="8" spans="1:21">
      <c r="A8" s="2">
        <v>5</v>
      </c>
      <c r="B8" s="41" t="s">
        <v>140</v>
      </c>
      <c r="C8" s="2" t="s">
        <v>141</v>
      </c>
      <c r="D8" s="2" t="s">
        <v>53</v>
      </c>
      <c r="E8" s="2">
        <v>3</v>
      </c>
      <c r="F8" s="2" t="s">
        <v>27</v>
      </c>
      <c r="G8" s="2">
        <v>1</v>
      </c>
      <c r="H8" s="186">
        <v>0</v>
      </c>
      <c r="I8" s="2">
        <v>3</v>
      </c>
      <c r="J8" s="2">
        <v>1</v>
      </c>
      <c r="K8" s="2">
        <v>0.25</v>
      </c>
      <c r="L8" s="186">
        <f>(101-J8)*K8</f>
        <v>25</v>
      </c>
      <c r="M8" s="17">
        <v>2</v>
      </c>
      <c r="N8" s="17">
        <v>2</v>
      </c>
      <c r="O8" s="17">
        <v>0.25</v>
      </c>
      <c r="P8" s="186">
        <f>(101-N8)*O8</f>
        <v>24.75</v>
      </c>
      <c r="Q8" s="17">
        <v>2</v>
      </c>
      <c r="R8" s="17" t="s">
        <v>27</v>
      </c>
      <c r="S8" s="17">
        <v>1</v>
      </c>
      <c r="T8" s="186">
        <v>0</v>
      </c>
      <c r="U8" s="187">
        <f>LARGE(CHOOSE({1,2,3},L8,P8,T8),1)+LARGE(CHOOSE({1,2,3},L8,P8,T8),2)+H8</f>
        <v>49.75</v>
      </c>
    </row>
    <row r="9" spans="1:21">
      <c r="A9" s="2">
        <v>6</v>
      </c>
      <c r="B9" s="199" t="s">
        <v>74</v>
      </c>
      <c r="C9" s="193" t="s">
        <v>75</v>
      </c>
      <c r="D9" s="193" t="s">
        <v>53</v>
      </c>
      <c r="E9" s="2">
        <v>3</v>
      </c>
      <c r="F9" s="2" t="s">
        <v>27</v>
      </c>
      <c r="G9" s="2">
        <v>1</v>
      </c>
      <c r="H9" s="186">
        <v>0</v>
      </c>
      <c r="I9" s="2">
        <v>3</v>
      </c>
      <c r="J9" s="2">
        <v>3</v>
      </c>
      <c r="K9" s="2">
        <v>0.25</v>
      </c>
      <c r="L9" s="186">
        <f>(101-J9)*K9</f>
        <v>24.5</v>
      </c>
      <c r="M9" s="17">
        <v>2</v>
      </c>
      <c r="N9" s="17" t="s">
        <v>27</v>
      </c>
      <c r="O9" s="17">
        <v>0.25</v>
      </c>
      <c r="P9" s="186">
        <v>0</v>
      </c>
      <c r="Q9" s="196">
        <v>2</v>
      </c>
      <c r="R9" s="196" t="s">
        <v>27</v>
      </c>
      <c r="S9" s="196">
        <v>1</v>
      </c>
      <c r="T9" s="194">
        <v>0</v>
      </c>
      <c r="U9" s="187">
        <f>LARGE(CHOOSE({1,2,3},L9,P9,T9),1)+LARGE(CHOOSE({1,2,3},L9,P9,T9),2)+H9</f>
        <v>24.5</v>
      </c>
    </row>
  </sheetData>
  <autoFilter ref="A3:U3">
    <sortState ref="A5:U9">
      <sortCondition descending="1" ref="U3"/>
    </sortState>
  </autoFilter>
  <mergeCells count="10">
    <mergeCell ref="Q2:T2"/>
    <mergeCell ref="A1:U1"/>
    <mergeCell ref="A2:A3"/>
    <mergeCell ref="B2:B3"/>
    <mergeCell ref="C2:C3"/>
    <mergeCell ref="D2:D3"/>
    <mergeCell ref="U2:U3"/>
    <mergeCell ref="I2:L2"/>
    <mergeCell ref="E2:H2"/>
    <mergeCell ref="M2:P2"/>
  </mergeCells>
  <pageMargins left="0.7" right="0.7" top="0.75" bottom="0.75" header="0.3" footer="0.3"/>
  <pageSetup paperSize="9" scale="50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4"/>
  <sheetViews>
    <sheetView view="pageBreakPreview" zoomScale="115" zoomScaleNormal="100" zoomScaleSheetLayoutView="115" workbookViewId="0">
      <selection activeCell="E2" sqref="E2:H2"/>
    </sheetView>
  </sheetViews>
  <sheetFormatPr defaultColWidth="16.140625" defaultRowHeight="15"/>
  <cols>
    <col min="1" max="1" width="7.85546875" style="11" customWidth="1"/>
    <col min="2" max="2" width="19.5703125" style="38" customWidth="1"/>
    <col min="3" max="3" width="12" style="11" customWidth="1"/>
    <col min="4" max="4" width="10" style="11" customWidth="1"/>
    <col min="5" max="5" width="5.28515625" style="18" customWidth="1"/>
    <col min="6" max="6" width="5.7109375" style="18" customWidth="1"/>
    <col min="7" max="7" width="5.85546875" style="18" customWidth="1"/>
    <col min="8" max="8" width="8.28515625" style="32" customWidth="1"/>
    <col min="9" max="9" width="9" style="11" customWidth="1"/>
    <col min="10" max="16384" width="16.140625" style="11"/>
  </cols>
  <sheetData>
    <row r="1" spans="1:9" ht="21">
      <c r="A1" s="259" t="s">
        <v>142</v>
      </c>
      <c r="B1" s="219"/>
      <c r="C1" s="219"/>
      <c r="D1" s="219"/>
      <c r="E1" s="219"/>
      <c r="F1" s="219"/>
      <c r="G1" s="219"/>
      <c r="H1" s="219"/>
      <c r="I1" s="219"/>
    </row>
    <row r="2" spans="1:9" ht="120" customHeight="1">
      <c r="A2" s="260" t="s">
        <v>0</v>
      </c>
      <c r="B2" s="260" t="s">
        <v>1</v>
      </c>
      <c r="C2" s="260" t="s">
        <v>14</v>
      </c>
      <c r="D2" s="262" t="s">
        <v>65</v>
      </c>
      <c r="E2" s="232" t="s">
        <v>376</v>
      </c>
      <c r="F2" s="232"/>
      <c r="G2" s="232"/>
      <c r="H2" s="232"/>
      <c r="I2" s="264" t="s">
        <v>10</v>
      </c>
    </row>
    <row r="3" spans="1:9" ht="105">
      <c r="A3" s="261"/>
      <c r="B3" s="261"/>
      <c r="C3" s="261"/>
      <c r="D3" s="263"/>
      <c r="E3" s="29" t="s">
        <v>92</v>
      </c>
      <c r="F3" s="29" t="s">
        <v>93</v>
      </c>
      <c r="G3" s="29" t="s">
        <v>94</v>
      </c>
      <c r="H3" s="185" t="s">
        <v>79</v>
      </c>
      <c r="I3" s="265"/>
    </row>
    <row r="4" spans="1:9">
      <c r="A4" s="2">
        <v>1</v>
      </c>
      <c r="B4" s="40" t="s">
        <v>382</v>
      </c>
      <c r="C4" s="2" t="s">
        <v>383</v>
      </c>
      <c r="D4" s="2" t="s">
        <v>384</v>
      </c>
      <c r="E4" s="17">
        <v>1</v>
      </c>
      <c r="F4" s="17">
        <v>1</v>
      </c>
      <c r="G4" s="17">
        <v>1</v>
      </c>
      <c r="H4" s="186">
        <f>(101-F4)*G4</f>
        <v>100</v>
      </c>
      <c r="I4" s="187">
        <v>100</v>
      </c>
    </row>
  </sheetData>
  <autoFilter ref="A3:I3">
    <sortState ref="A5:Y9">
      <sortCondition descending="1" ref="I3"/>
    </sortState>
  </autoFilter>
  <mergeCells count="7">
    <mergeCell ref="I2:I3"/>
    <mergeCell ref="A1:I1"/>
    <mergeCell ref="A2:A3"/>
    <mergeCell ref="B2:B3"/>
    <mergeCell ref="C2:C3"/>
    <mergeCell ref="D2:D3"/>
    <mergeCell ref="E2:H2"/>
  </mergeCells>
  <pageMargins left="0.7" right="0.7" top="0.75" bottom="0.75" header="0.3" footer="0.3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18"/>
  <sheetViews>
    <sheetView tabSelected="1" view="pageBreakPreview" topLeftCell="E1" zoomScale="85" zoomScaleNormal="100" zoomScaleSheetLayoutView="85" workbookViewId="0">
      <pane ySplit="3" topLeftCell="A4" activePane="bottomLeft" state="frozen"/>
      <selection pane="bottomLeft" activeCell="AG2" sqref="AG2:AJ2"/>
    </sheetView>
  </sheetViews>
  <sheetFormatPr defaultRowHeight="15"/>
  <cols>
    <col min="1" max="1" width="6.28515625" style="4" customWidth="1"/>
    <col min="2" max="2" width="21.7109375" style="4" bestFit="1" customWidth="1"/>
    <col min="3" max="3" width="12.7109375" style="4" customWidth="1"/>
    <col min="4" max="4" width="11.42578125" style="85" customWidth="1"/>
    <col min="5" max="5" width="7.140625" style="85" customWidth="1"/>
    <col min="6" max="7" width="5.85546875" style="85" customWidth="1"/>
    <col min="8" max="8" width="8.85546875" style="183" customWidth="1"/>
    <col min="9" max="9" width="4.28515625" style="18" customWidth="1"/>
    <col min="10" max="10" width="5.7109375" style="18" customWidth="1"/>
    <col min="11" max="11" width="8" style="18" customWidth="1"/>
    <col min="12" max="12" width="10" style="32" customWidth="1"/>
    <col min="13" max="13" width="6.5703125" style="18" customWidth="1"/>
    <col min="14" max="14" width="7.140625" style="18" customWidth="1"/>
    <col min="15" max="15" width="6.140625" style="18" customWidth="1"/>
    <col min="16" max="16" width="8" style="32" customWidth="1"/>
    <col min="17" max="17" width="5.7109375" style="18" customWidth="1"/>
    <col min="18" max="19" width="5.42578125" style="18" customWidth="1"/>
    <col min="20" max="20" width="8.5703125" style="32" customWidth="1"/>
    <col min="21" max="23" width="6.7109375" style="18" customWidth="1"/>
    <col min="24" max="24" width="7.42578125" style="32" customWidth="1"/>
    <col min="25" max="25" width="5.140625" style="32" customWidth="1"/>
    <col min="26" max="27" width="6.5703125" style="32" customWidth="1"/>
    <col min="28" max="32" width="7.5703125" style="32" customWidth="1"/>
    <col min="33" max="33" width="5.42578125" style="18" customWidth="1"/>
    <col min="34" max="35" width="6" style="18" customWidth="1"/>
    <col min="36" max="36" width="8.85546875" style="32" customWidth="1"/>
    <col min="37" max="37" width="12.42578125" style="182" customWidth="1"/>
    <col min="38" max="16384" width="9.140625" style="4"/>
  </cols>
  <sheetData>
    <row r="1" spans="1:37" ht="21">
      <c r="A1" s="267" t="s">
        <v>83</v>
      </c>
      <c r="B1" s="268"/>
      <c r="C1" s="268"/>
      <c r="D1" s="268"/>
      <c r="E1" s="268"/>
      <c r="F1" s="268"/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268"/>
      <c r="R1" s="268"/>
      <c r="S1" s="268"/>
      <c r="T1" s="268"/>
      <c r="U1" s="268"/>
      <c r="V1" s="268"/>
      <c r="W1" s="268"/>
      <c r="X1" s="268"/>
      <c r="Y1" s="268"/>
      <c r="Z1" s="268"/>
      <c r="AA1" s="268"/>
      <c r="AB1" s="268"/>
      <c r="AC1" s="268"/>
      <c r="AD1" s="268"/>
      <c r="AE1" s="268"/>
      <c r="AF1" s="268"/>
      <c r="AG1" s="268"/>
      <c r="AH1" s="268"/>
      <c r="AI1" s="268"/>
      <c r="AJ1" s="268"/>
      <c r="AK1" s="268"/>
    </row>
    <row r="2" spans="1:37" s="10" customFormat="1" ht="141" customHeight="1">
      <c r="A2" s="270" t="s">
        <v>0</v>
      </c>
      <c r="B2" s="270" t="s">
        <v>1</v>
      </c>
      <c r="C2" s="270" t="s">
        <v>14</v>
      </c>
      <c r="D2" s="273" t="s">
        <v>65</v>
      </c>
      <c r="E2" s="234" t="s">
        <v>352</v>
      </c>
      <c r="F2" s="234"/>
      <c r="G2" s="234"/>
      <c r="H2" s="234"/>
      <c r="I2" s="269" t="s">
        <v>237</v>
      </c>
      <c r="J2" s="269"/>
      <c r="K2" s="269"/>
      <c r="L2" s="269"/>
      <c r="M2" s="269" t="s">
        <v>227</v>
      </c>
      <c r="N2" s="269"/>
      <c r="O2" s="269"/>
      <c r="P2" s="269"/>
      <c r="Q2" s="269" t="s">
        <v>234</v>
      </c>
      <c r="R2" s="269"/>
      <c r="S2" s="269"/>
      <c r="T2" s="269"/>
      <c r="U2" s="269" t="s">
        <v>235</v>
      </c>
      <c r="V2" s="269"/>
      <c r="W2" s="269"/>
      <c r="X2" s="269"/>
      <c r="Y2" s="232" t="s">
        <v>263</v>
      </c>
      <c r="Z2" s="232"/>
      <c r="AA2" s="232"/>
      <c r="AB2" s="232"/>
      <c r="AC2" s="232" t="s">
        <v>376</v>
      </c>
      <c r="AD2" s="232"/>
      <c r="AE2" s="232"/>
      <c r="AF2" s="232"/>
      <c r="AG2" s="232" t="s">
        <v>385</v>
      </c>
      <c r="AH2" s="232"/>
      <c r="AI2" s="232"/>
      <c r="AJ2" s="232"/>
      <c r="AK2" s="271" t="s">
        <v>190</v>
      </c>
    </row>
    <row r="3" spans="1:37" s="10" customFormat="1" ht="120">
      <c r="A3" s="270"/>
      <c r="B3" s="270"/>
      <c r="C3" s="270"/>
      <c r="D3" s="273"/>
      <c r="E3" s="29" t="s">
        <v>92</v>
      </c>
      <c r="F3" s="29" t="s">
        <v>93</v>
      </c>
      <c r="G3" s="29" t="s">
        <v>94</v>
      </c>
      <c r="H3" s="185" t="s">
        <v>79</v>
      </c>
      <c r="I3" s="29" t="s">
        <v>92</v>
      </c>
      <c r="J3" s="29" t="s">
        <v>93</v>
      </c>
      <c r="K3" s="29" t="s">
        <v>94</v>
      </c>
      <c r="L3" s="185" t="s">
        <v>79</v>
      </c>
      <c r="M3" s="29" t="s">
        <v>92</v>
      </c>
      <c r="N3" s="29" t="s">
        <v>93</v>
      </c>
      <c r="O3" s="29" t="s">
        <v>94</v>
      </c>
      <c r="P3" s="185" t="s">
        <v>79</v>
      </c>
      <c r="Q3" s="29" t="s">
        <v>92</v>
      </c>
      <c r="R3" s="29" t="s">
        <v>93</v>
      </c>
      <c r="S3" s="29" t="s">
        <v>94</v>
      </c>
      <c r="T3" s="185" t="s">
        <v>79</v>
      </c>
      <c r="U3" s="29" t="s">
        <v>92</v>
      </c>
      <c r="V3" s="29" t="s">
        <v>93</v>
      </c>
      <c r="W3" s="29" t="s">
        <v>94</v>
      </c>
      <c r="X3" s="185" t="s">
        <v>79</v>
      </c>
      <c r="Y3" s="29" t="s">
        <v>92</v>
      </c>
      <c r="Z3" s="29" t="s">
        <v>93</v>
      </c>
      <c r="AA3" s="29" t="s">
        <v>94</v>
      </c>
      <c r="AB3" s="185" t="s">
        <v>79</v>
      </c>
      <c r="AC3" s="29" t="s">
        <v>92</v>
      </c>
      <c r="AD3" s="29" t="s">
        <v>93</v>
      </c>
      <c r="AE3" s="29" t="s">
        <v>94</v>
      </c>
      <c r="AF3" s="185" t="s">
        <v>79</v>
      </c>
      <c r="AG3" s="29" t="s">
        <v>92</v>
      </c>
      <c r="AH3" s="29" t="s">
        <v>93</v>
      </c>
      <c r="AI3" s="29" t="s">
        <v>94</v>
      </c>
      <c r="AJ3" s="185" t="s">
        <v>79</v>
      </c>
      <c r="AK3" s="272"/>
    </row>
    <row r="4" spans="1:37" s="20" customFormat="1" ht="31.5" customHeight="1">
      <c r="A4" s="6">
        <v>1</v>
      </c>
      <c r="B4" s="36" t="s">
        <v>375</v>
      </c>
      <c r="C4" s="26" t="s">
        <v>72</v>
      </c>
      <c r="D4" s="49" t="s">
        <v>53</v>
      </c>
      <c r="E4" s="6">
        <v>14</v>
      </c>
      <c r="F4" s="33">
        <v>1</v>
      </c>
      <c r="G4" s="6">
        <v>1</v>
      </c>
      <c r="H4" s="186">
        <f t="shared" ref="H4:H12" si="0">(101-F4)*G4</f>
        <v>100</v>
      </c>
      <c r="I4" s="6">
        <v>8</v>
      </c>
      <c r="J4" s="33">
        <v>2</v>
      </c>
      <c r="K4" s="6">
        <v>0.25</v>
      </c>
      <c r="L4" s="186">
        <f>(101-J4)*K4</f>
        <v>24.75</v>
      </c>
      <c r="M4" s="26">
        <v>11</v>
      </c>
      <c r="N4" s="26">
        <v>5</v>
      </c>
      <c r="O4" s="26">
        <v>0.25</v>
      </c>
      <c r="P4" s="186">
        <f>(101-N4)*O4</f>
        <v>24</v>
      </c>
      <c r="Q4" s="26">
        <v>8</v>
      </c>
      <c r="R4" s="26">
        <v>2</v>
      </c>
      <c r="S4" s="26">
        <v>0.25</v>
      </c>
      <c r="T4" s="186">
        <f>(101-R4)*S4</f>
        <v>24.75</v>
      </c>
      <c r="U4" s="26">
        <v>6</v>
      </c>
      <c r="V4" s="89">
        <v>6</v>
      </c>
      <c r="W4" s="26">
        <v>0.25</v>
      </c>
      <c r="X4" s="186">
        <f>(101-V4)*W4</f>
        <v>23.75</v>
      </c>
      <c r="Y4" s="26">
        <v>6</v>
      </c>
      <c r="Z4" s="26" t="s">
        <v>27</v>
      </c>
      <c r="AA4" s="26">
        <v>0.25</v>
      </c>
      <c r="AB4" s="186">
        <v>0</v>
      </c>
      <c r="AC4" s="26">
        <v>5</v>
      </c>
      <c r="AD4" s="198">
        <v>1</v>
      </c>
      <c r="AE4" s="26">
        <v>1</v>
      </c>
      <c r="AF4" s="186">
        <f t="shared" ref="AF4:AF10" si="1">(101-AD4)*AE4</f>
        <v>100</v>
      </c>
      <c r="AG4" s="26">
        <v>4</v>
      </c>
      <c r="AH4" s="198">
        <v>1</v>
      </c>
      <c r="AI4" s="26">
        <v>1</v>
      </c>
      <c r="AJ4" s="186">
        <f t="shared" ref="AJ4:AJ9" si="2">(101-AH4)*AI4</f>
        <v>100</v>
      </c>
      <c r="AK4" s="187">
        <f>LARGE(CHOOSE({1,2,3,4,5,6,7},L4,P4,T4,X4,AB4,AF4,AJ4),1)+LARGE(CHOOSE({1,2,3,4,5,6,7},L4,P4,T4,X4,AB4,AF4,AJ4),2)+H4</f>
        <v>300</v>
      </c>
    </row>
    <row r="5" spans="1:37" s="20" customFormat="1" ht="31.5" customHeight="1">
      <c r="A5" s="6">
        <v>2</v>
      </c>
      <c r="B5" s="112" t="s">
        <v>88</v>
      </c>
      <c r="C5" s="26" t="s">
        <v>11</v>
      </c>
      <c r="D5" s="49" t="s">
        <v>64</v>
      </c>
      <c r="E5" s="6">
        <v>14</v>
      </c>
      <c r="F5" s="6">
        <v>2</v>
      </c>
      <c r="G5" s="6">
        <v>1</v>
      </c>
      <c r="H5" s="186">
        <f t="shared" si="0"/>
        <v>99</v>
      </c>
      <c r="I5" s="6">
        <v>8</v>
      </c>
      <c r="J5" s="6" t="s">
        <v>27</v>
      </c>
      <c r="K5" s="6">
        <v>0.25</v>
      </c>
      <c r="L5" s="186">
        <v>0</v>
      </c>
      <c r="M5" s="26">
        <v>11</v>
      </c>
      <c r="N5" s="26">
        <v>10</v>
      </c>
      <c r="O5" s="26">
        <v>0.25</v>
      </c>
      <c r="P5" s="186">
        <f>(101-N5)*O5</f>
        <v>22.75</v>
      </c>
      <c r="Q5" s="26">
        <v>8</v>
      </c>
      <c r="R5" s="26">
        <v>1</v>
      </c>
      <c r="S5" s="26">
        <v>0.25</v>
      </c>
      <c r="T5" s="186">
        <f>(101-R5)*S5</f>
        <v>25</v>
      </c>
      <c r="U5" s="26">
        <v>6</v>
      </c>
      <c r="V5" s="89">
        <v>5</v>
      </c>
      <c r="W5" s="26">
        <v>0.25</v>
      </c>
      <c r="X5" s="186">
        <f>(101-V5)*W5</f>
        <v>24</v>
      </c>
      <c r="Y5" s="26">
        <v>6</v>
      </c>
      <c r="Z5" s="26" t="s">
        <v>27</v>
      </c>
      <c r="AA5" s="26">
        <v>0.25</v>
      </c>
      <c r="AB5" s="186">
        <v>0</v>
      </c>
      <c r="AC5" s="26">
        <v>5</v>
      </c>
      <c r="AD5" s="26">
        <v>1</v>
      </c>
      <c r="AE5" s="26">
        <v>1</v>
      </c>
      <c r="AF5" s="186">
        <f t="shared" si="1"/>
        <v>100</v>
      </c>
      <c r="AG5" s="26">
        <v>4</v>
      </c>
      <c r="AH5" s="198">
        <v>3</v>
      </c>
      <c r="AI5" s="26">
        <v>1</v>
      </c>
      <c r="AJ5" s="186">
        <f t="shared" si="2"/>
        <v>98</v>
      </c>
      <c r="AK5" s="187">
        <f>LARGE(CHOOSE({1,2,3,4,5,6,7},L5,P5,T5,X5,AB5,AF5,AJ5),1)+LARGE(CHOOSE({1,2,3,4,5,6,7},L5,P5,T5,X5,AB5,AF5,AJ5),2)+H5</f>
        <v>297</v>
      </c>
    </row>
    <row r="6" spans="1:37" s="20" customFormat="1" ht="31.5" customHeight="1">
      <c r="A6" s="6">
        <v>3</v>
      </c>
      <c r="B6" s="34" t="s">
        <v>97</v>
      </c>
      <c r="C6" s="26" t="s">
        <v>98</v>
      </c>
      <c r="D6" s="84" t="s">
        <v>53</v>
      </c>
      <c r="E6" s="6">
        <v>14</v>
      </c>
      <c r="F6" s="6">
        <v>3</v>
      </c>
      <c r="G6" s="6">
        <v>1</v>
      </c>
      <c r="H6" s="186">
        <f t="shared" si="0"/>
        <v>98</v>
      </c>
      <c r="I6" s="6">
        <v>8</v>
      </c>
      <c r="J6" s="6">
        <v>1</v>
      </c>
      <c r="K6" s="6">
        <v>0.25</v>
      </c>
      <c r="L6" s="186">
        <f>(101-J6)*K6</f>
        <v>25</v>
      </c>
      <c r="M6" s="26">
        <v>11</v>
      </c>
      <c r="N6" s="26">
        <v>1</v>
      </c>
      <c r="O6" s="26">
        <v>0.25</v>
      </c>
      <c r="P6" s="186">
        <f>(101-N6)*O6</f>
        <v>25</v>
      </c>
      <c r="Q6" s="26">
        <v>8</v>
      </c>
      <c r="R6" s="26">
        <v>3</v>
      </c>
      <c r="S6" s="26">
        <v>0.25</v>
      </c>
      <c r="T6" s="186">
        <f>(101-R6)*S6</f>
        <v>24.5</v>
      </c>
      <c r="U6" s="26">
        <v>6</v>
      </c>
      <c r="V6" s="89">
        <v>1</v>
      </c>
      <c r="W6" s="26">
        <v>0.25</v>
      </c>
      <c r="X6" s="186">
        <f>(101-V6)*W6</f>
        <v>25</v>
      </c>
      <c r="Y6" s="26">
        <v>6</v>
      </c>
      <c r="Z6" s="26" t="s">
        <v>27</v>
      </c>
      <c r="AA6" s="26">
        <v>0.25</v>
      </c>
      <c r="AB6" s="186">
        <v>0</v>
      </c>
      <c r="AC6" s="26">
        <v>5</v>
      </c>
      <c r="AD6" s="89">
        <v>2</v>
      </c>
      <c r="AE6" s="26">
        <v>1</v>
      </c>
      <c r="AF6" s="186">
        <f t="shared" si="1"/>
        <v>99</v>
      </c>
      <c r="AG6" s="26">
        <v>4</v>
      </c>
      <c r="AH6" s="198">
        <v>2</v>
      </c>
      <c r="AI6" s="26">
        <v>1</v>
      </c>
      <c r="AJ6" s="186">
        <f t="shared" si="2"/>
        <v>99</v>
      </c>
      <c r="AK6" s="187">
        <f>LARGE(CHOOSE({1,2,3,4,5,6,7},L6,P6,T6,X6,AB6,AF6,AJ6),1)+LARGE(CHOOSE({1,2,3,4,5,6,7},L6,P6,T6,X6,AB6,AF6,AJ6),2)+H6</f>
        <v>296</v>
      </c>
    </row>
    <row r="7" spans="1:37" s="20" customFormat="1" ht="31.5" customHeight="1">
      <c r="A7" s="6">
        <v>4</v>
      </c>
      <c r="B7" s="112" t="s">
        <v>31</v>
      </c>
      <c r="C7" s="26" t="s">
        <v>51</v>
      </c>
      <c r="D7" s="49" t="s">
        <v>56</v>
      </c>
      <c r="E7" s="6">
        <v>14</v>
      </c>
      <c r="F7" s="6">
        <v>6</v>
      </c>
      <c r="G7" s="6">
        <v>1</v>
      </c>
      <c r="H7" s="186">
        <f t="shared" si="0"/>
        <v>95</v>
      </c>
      <c r="I7" s="6">
        <v>8</v>
      </c>
      <c r="J7" s="6">
        <v>5</v>
      </c>
      <c r="K7" s="6">
        <v>0.25</v>
      </c>
      <c r="L7" s="186">
        <f>(101-J7)*K7</f>
        <v>24</v>
      </c>
      <c r="M7" s="26">
        <v>11</v>
      </c>
      <c r="N7" s="26">
        <v>3</v>
      </c>
      <c r="O7" s="26">
        <v>0.25</v>
      </c>
      <c r="P7" s="186">
        <f>(101-N7)*O7</f>
        <v>24.5</v>
      </c>
      <c r="Q7" s="26">
        <v>8</v>
      </c>
      <c r="R7" s="26">
        <v>4</v>
      </c>
      <c r="S7" s="26">
        <v>0.25</v>
      </c>
      <c r="T7" s="186">
        <f>(101-R7)*S7</f>
        <v>24.25</v>
      </c>
      <c r="U7" s="26">
        <v>6</v>
      </c>
      <c r="V7" s="26">
        <v>1</v>
      </c>
      <c r="W7" s="26">
        <v>0.25</v>
      </c>
      <c r="X7" s="186">
        <f>(101-V7)*W7</f>
        <v>25</v>
      </c>
      <c r="Y7" s="26">
        <v>6</v>
      </c>
      <c r="Z7" s="26">
        <v>2</v>
      </c>
      <c r="AA7" s="26">
        <v>0.25</v>
      </c>
      <c r="AB7" s="186">
        <f>(101-Z7)*AA7</f>
        <v>24.75</v>
      </c>
      <c r="AC7" s="26">
        <v>5</v>
      </c>
      <c r="AD7" s="89">
        <v>4</v>
      </c>
      <c r="AE7" s="26">
        <v>1</v>
      </c>
      <c r="AF7" s="186">
        <f t="shared" si="1"/>
        <v>97</v>
      </c>
      <c r="AG7" s="26">
        <v>4</v>
      </c>
      <c r="AH7" s="33">
        <v>2</v>
      </c>
      <c r="AI7" s="26">
        <v>1</v>
      </c>
      <c r="AJ7" s="186">
        <f t="shared" si="2"/>
        <v>99</v>
      </c>
      <c r="AK7" s="187">
        <f>LARGE(CHOOSE({1,2,3,4,5,6,7},L7,P7,T7,X7,AB7,AF7,AJ7),1)+LARGE(CHOOSE({1,2,3,4,5,6,7},L7,P7,T7,X7,AB7,AF7,AJ7),2)+H7</f>
        <v>291</v>
      </c>
    </row>
    <row r="8" spans="1:37" s="20" customFormat="1" ht="31.5" customHeight="1">
      <c r="A8" s="6">
        <v>5</v>
      </c>
      <c r="B8" s="34" t="s">
        <v>145</v>
      </c>
      <c r="C8" s="2" t="s">
        <v>164</v>
      </c>
      <c r="D8" s="84" t="s">
        <v>59</v>
      </c>
      <c r="E8" s="6">
        <v>14</v>
      </c>
      <c r="F8" s="6">
        <v>7</v>
      </c>
      <c r="G8" s="6">
        <v>1</v>
      </c>
      <c r="H8" s="186">
        <f t="shared" si="0"/>
        <v>94</v>
      </c>
      <c r="I8" s="6">
        <v>8</v>
      </c>
      <c r="J8" s="6">
        <v>4</v>
      </c>
      <c r="K8" s="6">
        <v>0.25</v>
      </c>
      <c r="L8" s="186">
        <f>(101-J8)*K8</f>
        <v>24.25</v>
      </c>
      <c r="M8" s="26">
        <v>11</v>
      </c>
      <c r="N8" s="17">
        <v>8</v>
      </c>
      <c r="O8" s="26">
        <v>0.25</v>
      </c>
      <c r="P8" s="186">
        <f>(101-N8)*O8</f>
        <v>23.25</v>
      </c>
      <c r="Q8" s="26">
        <v>8</v>
      </c>
      <c r="R8" s="17" t="s">
        <v>27</v>
      </c>
      <c r="S8" s="26">
        <v>0.25</v>
      </c>
      <c r="T8" s="186">
        <v>0</v>
      </c>
      <c r="U8" s="26">
        <v>6</v>
      </c>
      <c r="V8" s="17">
        <v>5</v>
      </c>
      <c r="W8" s="26">
        <v>0.25</v>
      </c>
      <c r="X8" s="186">
        <f>(101-V8)*W8</f>
        <v>24</v>
      </c>
      <c r="Y8" s="26">
        <v>6</v>
      </c>
      <c r="Z8" s="26">
        <v>1</v>
      </c>
      <c r="AA8" s="26">
        <v>0.25</v>
      </c>
      <c r="AB8" s="186">
        <f>(101-Z8)*AA8</f>
        <v>25</v>
      </c>
      <c r="AC8" s="26">
        <v>5</v>
      </c>
      <c r="AD8" s="26">
        <v>2</v>
      </c>
      <c r="AE8" s="26">
        <v>1</v>
      </c>
      <c r="AF8" s="186">
        <f t="shared" si="1"/>
        <v>99</v>
      </c>
      <c r="AG8" s="26">
        <v>4</v>
      </c>
      <c r="AH8" s="198">
        <v>5</v>
      </c>
      <c r="AI8" s="26">
        <v>1</v>
      </c>
      <c r="AJ8" s="186">
        <f t="shared" si="2"/>
        <v>96</v>
      </c>
      <c r="AK8" s="187">
        <f>LARGE(CHOOSE({1,2,3,4,5,6,7},L8,P8,T8,X8,AB8,AF8,AJ8),1)+LARGE(CHOOSE({1,2,3,4,5,6,7},L8,P8,T8,X8,AB8,AF8,AJ8),2)+H8</f>
        <v>289</v>
      </c>
    </row>
    <row r="9" spans="1:37" s="20" customFormat="1" ht="31.5" customHeight="1">
      <c r="A9" s="6">
        <v>6</v>
      </c>
      <c r="B9" s="34" t="s">
        <v>351</v>
      </c>
      <c r="C9" s="113" t="s">
        <v>327</v>
      </c>
      <c r="D9" s="97" t="s">
        <v>63</v>
      </c>
      <c r="E9" s="6">
        <v>14</v>
      </c>
      <c r="F9" s="97">
        <v>10</v>
      </c>
      <c r="G9" s="6">
        <v>1</v>
      </c>
      <c r="H9" s="186">
        <f t="shared" si="0"/>
        <v>91</v>
      </c>
      <c r="I9" s="6">
        <v>8</v>
      </c>
      <c r="J9" s="6" t="s">
        <v>27</v>
      </c>
      <c r="K9" s="6">
        <v>0.25</v>
      </c>
      <c r="L9" s="186">
        <v>0</v>
      </c>
      <c r="M9" s="17">
        <v>11</v>
      </c>
      <c r="N9" s="17" t="s">
        <v>27</v>
      </c>
      <c r="O9" s="17">
        <v>0.25</v>
      </c>
      <c r="P9" s="186">
        <v>0</v>
      </c>
      <c r="Q9" s="26">
        <v>8</v>
      </c>
      <c r="R9" s="26" t="s">
        <v>27</v>
      </c>
      <c r="S9" s="26">
        <v>0.25</v>
      </c>
      <c r="T9" s="186">
        <v>0</v>
      </c>
      <c r="U9" s="26">
        <v>6</v>
      </c>
      <c r="V9" s="26" t="s">
        <v>27</v>
      </c>
      <c r="W9" s="26">
        <v>0.25</v>
      </c>
      <c r="X9" s="186">
        <v>0</v>
      </c>
      <c r="Y9" s="26">
        <v>6</v>
      </c>
      <c r="Z9" s="101" t="s">
        <v>27</v>
      </c>
      <c r="AA9" s="26">
        <v>0.25</v>
      </c>
      <c r="AB9" s="186">
        <v>0</v>
      </c>
      <c r="AC9" s="26">
        <v>5</v>
      </c>
      <c r="AD9" s="101">
        <v>4</v>
      </c>
      <c r="AE9" s="26">
        <v>1</v>
      </c>
      <c r="AF9" s="186">
        <f t="shared" si="1"/>
        <v>97</v>
      </c>
      <c r="AG9" s="26">
        <v>4</v>
      </c>
      <c r="AH9" s="101">
        <v>4</v>
      </c>
      <c r="AI9" s="26">
        <v>1</v>
      </c>
      <c r="AJ9" s="186">
        <f t="shared" si="2"/>
        <v>97</v>
      </c>
      <c r="AK9" s="187">
        <f>LARGE(CHOOSE({1,2,3,4,5,6,7},L9,P9,T9,X9,AB9,AF9,AJ9),1)+LARGE(CHOOSE({1,2,3,4,5,6,7},L9,P9,T9,X9,AB9,AF9,AJ9),2)+H9</f>
        <v>285</v>
      </c>
    </row>
    <row r="10" spans="1:37" s="20" customFormat="1" ht="29.25" customHeight="1">
      <c r="A10" s="6">
        <v>7</v>
      </c>
      <c r="B10" s="82" t="s">
        <v>348</v>
      </c>
      <c r="C10" s="33" t="s">
        <v>32</v>
      </c>
      <c r="D10" s="51" t="s">
        <v>63</v>
      </c>
      <c r="E10" s="6">
        <v>14</v>
      </c>
      <c r="F10" s="7">
        <v>8</v>
      </c>
      <c r="G10" s="6">
        <v>1</v>
      </c>
      <c r="H10" s="186">
        <f t="shared" si="0"/>
        <v>93</v>
      </c>
      <c r="I10" s="6">
        <v>8</v>
      </c>
      <c r="J10" s="7">
        <v>3</v>
      </c>
      <c r="K10" s="6">
        <v>0.25</v>
      </c>
      <c r="L10" s="186">
        <f>(101-J10)*K10</f>
        <v>24.5</v>
      </c>
      <c r="M10" s="33">
        <v>11</v>
      </c>
      <c r="N10" s="17">
        <v>6</v>
      </c>
      <c r="O10" s="26">
        <v>0.25</v>
      </c>
      <c r="P10" s="186">
        <f>(101-N10)*O10</f>
        <v>23.75</v>
      </c>
      <c r="Q10" s="26">
        <v>8</v>
      </c>
      <c r="R10" s="17">
        <v>6</v>
      </c>
      <c r="S10" s="26">
        <v>0.25</v>
      </c>
      <c r="T10" s="186">
        <f>(101-R10)*S10</f>
        <v>23.75</v>
      </c>
      <c r="U10" s="26">
        <v>6</v>
      </c>
      <c r="V10" s="17">
        <v>2</v>
      </c>
      <c r="W10" s="26">
        <v>0.25</v>
      </c>
      <c r="X10" s="186">
        <f>(101-V10)*W10</f>
        <v>24.75</v>
      </c>
      <c r="Y10" s="26">
        <v>6</v>
      </c>
      <c r="Z10" s="26">
        <v>4</v>
      </c>
      <c r="AA10" s="26">
        <v>0.25</v>
      </c>
      <c r="AB10" s="186">
        <f>(101-Z10)*AA10</f>
        <v>24.25</v>
      </c>
      <c r="AC10" s="26">
        <v>5</v>
      </c>
      <c r="AD10" s="26">
        <v>3</v>
      </c>
      <c r="AE10" s="26">
        <v>1</v>
      </c>
      <c r="AF10" s="186">
        <f t="shared" si="1"/>
        <v>98</v>
      </c>
      <c r="AG10" s="26">
        <v>4</v>
      </c>
      <c r="AH10" s="33" t="s">
        <v>27</v>
      </c>
      <c r="AI10" s="26">
        <v>1</v>
      </c>
      <c r="AJ10" s="186">
        <v>0</v>
      </c>
      <c r="AK10" s="187">
        <f>LARGE(CHOOSE({1,2,3,4,5,6,7},L10,P10,T10,X10,AB10,AF10,AJ10),1)+LARGE(CHOOSE({1,2,3,4,5,6,7},L10,P10,T10,X10,AB10,AF10,AJ10),2)+H10</f>
        <v>215.75</v>
      </c>
    </row>
    <row r="11" spans="1:37" s="81" customFormat="1" ht="29.25" customHeight="1">
      <c r="A11" s="6">
        <v>8</v>
      </c>
      <c r="B11" s="112" t="s">
        <v>74</v>
      </c>
      <c r="C11" s="26" t="s">
        <v>75</v>
      </c>
      <c r="D11" s="49" t="s">
        <v>53</v>
      </c>
      <c r="E11" s="6">
        <v>14</v>
      </c>
      <c r="F11" s="6">
        <v>4</v>
      </c>
      <c r="G11" s="6">
        <v>1</v>
      </c>
      <c r="H11" s="186">
        <f t="shared" si="0"/>
        <v>97</v>
      </c>
      <c r="I11" s="6">
        <v>8</v>
      </c>
      <c r="J11" s="6" t="s">
        <v>27</v>
      </c>
      <c r="K11" s="6">
        <v>0.25</v>
      </c>
      <c r="L11" s="186">
        <v>0</v>
      </c>
      <c r="M11" s="26">
        <v>11</v>
      </c>
      <c r="N11" s="26">
        <v>2</v>
      </c>
      <c r="O11" s="26">
        <v>0.25</v>
      </c>
      <c r="P11" s="186">
        <f>(101-N11)*O11</f>
        <v>24.75</v>
      </c>
      <c r="Q11" s="26">
        <v>8</v>
      </c>
      <c r="R11" s="26" t="s">
        <v>27</v>
      </c>
      <c r="S11" s="26">
        <v>0.25</v>
      </c>
      <c r="T11" s="186">
        <v>0</v>
      </c>
      <c r="U11" s="26">
        <v>6</v>
      </c>
      <c r="V11" s="26" t="s">
        <v>27</v>
      </c>
      <c r="W11" s="26">
        <v>0.25</v>
      </c>
      <c r="X11" s="186">
        <v>0</v>
      </c>
      <c r="Y11" s="26">
        <v>6</v>
      </c>
      <c r="Z11" s="101" t="s">
        <v>27</v>
      </c>
      <c r="AA11" s="26">
        <v>0.25</v>
      </c>
      <c r="AB11" s="186">
        <v>0</v>
      </c>
      <c r="AC11" s="26">
        <v>5</v>
      </c>
      <c r="AD11" s="101" t="s">
        <v>27</v>
      </c>
      <c r="AE11" s="26">
        <v>1</v>
      </c>
      <c r="AF11" s="186">
        <v>0</v>
      </c>
      <c r="AG11" s="26">
        <v>4</v>
      </c>
      <c r="AH11" s="101">
        <v>1</v>
      </c>
      <c r="AI11" s="26">
        <v>1</v>
      </c>
      <c r="AJ11" s="186">
        <f>(101-AH11)*AI11</f>
        <v>100</v>
      </c>
      <c r="AK11" s="187">
        <f>LARGE(CHOOSE({1,2,3,4,5,6,7},L11,P11,T11,X11,AB11,AF11,AJ11),1)+LARGE(CHOOSE({1,2,3,4,5,6,7},L11,P11,T11,X11,AB11,AF11,AJ11),2)+H11</f>
        <v>221.75</v>
      </c>
    </row>
    <row r="12" spans="1:37" s="76" customFormat="1" ht="29.25" customHeight="1">
      <c r="A12" s="6">
        <v>9</v>
      </c>
      <c r="B12" s="34" t="s">
        <v>346</v>
      </c>
      <c r="C12" s="113" t="s">
        <v>347</v>
      </c>
      <c r="D12" s="97" t="s">
        <v>53</v>
      </c>
      <c r="E12" s="6">
        <v>14</v>
      </c>
      <c r="F12" s="97">
        <v>5</v>
      </c>
      <c r="G12" s="6">
        <v>1</v>
      </c>
      <c r="H12" s="186">
        <f t="shared" si="0"/>
        <v>96</v>
      </c>
      <c r="I12" s="6">
        <v>8</v>
      </c>
      <c r="J12" s="6" t="s">
        <v>27</v>
      </c>
      <c r="K12" s="6">
        <v>0.25</v>
      </c>
      <c r="L12" s="186">
        <v>0</v>
      </c>
      <c r="M12" s="17">
        <v>11</v>
      </c>
      <c r="N12" s="17" t="s">
        <v>27</v>
      </c>
      <c r="O12" s="17">
        <v>0.25</v>
      </c>
      <c r="P12" s="186">
        <v>0</v>
      </c>
      <c r="Q12" s="26">
        <v>8</v>
      </c>
      <c r="R12" s="26" t="s">
        <v>27</v>
      </c>
      <c r="S12" s="26">
        <v>0.25</v>
      </c>
      <c r="T12" s="186">
        <v>0</v>
      </c>
      <c r="U12" s="26">
        <v>6</v>
      </c>
      <c r="V12" s="26" t="s">
        <v>27</v>
      </c>
      <c r="W12" s="26">
        <v>0.25</v>
      </c>
      <c r="X12" s="186">
        <v>0</v>
      </c>
      <c r="Y12" s="26">
        <v>6</v>
      </c>
      <c r="Z12" s="101" t="s">
        <v>27</v>
      </c>
      <c r="AA12" s="26">
        <v>0.25</v>
      </c>
      <c r="AB12" s="186">
        <v>0</v>
      </c>
      <c r="AC12" s="26">
        <v>5</v>
      </c>
      <c r="AD12" s="101" t="s">
        <v>27</v>
      </c>
      <c r="AE12" s="26">
        <v>1</v>
      </c>
      <c r="AF12" s="186">
        <v>0</v>
      </c>
      <c r="AG12" s="26">
        <v>4</v>
      </c>
      <c r="AH12" s="101">
        <v>3</v>
      </c>
      <c r="AI12" s="26">
        <v>1</v>
      </c>
      <c r="AJ12" s="186">
        <f>(101-AH12)*AI12</f>
        <v>98</v>
      </c>
      <c r="AK12" s="187">
        <f>LARGE(CHOOSE({1,2,3,4,5,6,7},L12,P12,T12,X12,AB12,AF12,AJ12),1)+LARGE(CHOOSE({1,2,3,4,5,6,7},L12,P12,T12,X12,AB12,AF12,AJ12),2)+H12</f>
        <v>194</v>
      </c>
    </row>
    <row r="13" spans="1:37" ht="29.25" customHeight="1">
      <c r="A13" s="6">
        <v>10</v>
      </c>
      <c r="B13" s="34" t="s">
        <v>133</v>
      </c>
      <c r="C13" s="69" t="s">
        <v>178</v>
      </c>
      <c r="D13" s="84" t="s">
        <v>59</v>
      </c>
      <c r="E13" s="6">
        <v>14</v>
      </c>
      <c r="F13" s="6" t="s">
        <v>27</v>
      </c>
      <c r="G13" s="6">
        <v>1</v>
      </c>
      <c r="H13" s="186">
        <v>0</v>
      </c>
      <c r="I13" s="6">
        <v>8</v>
      </c>
      <c r="J13" s="6">
        <v>6</v>
      </c>
      <c r="K13" s="6">
        <v>0.25</v>
      </c>
      <c r="L13" s="186">
        <f>(101-J13)*K13</f>
        <v>23.75</v>
      </c>
      <c r="M13" s="26">
        <v>11</v>
      </c>
      <c r="N13" s="17">
        <v>4</v>
      </c>
      <c r="O13" s="26">
        <v>0.25</v>
      </c>
      <c r="P13" s="186">
        <f>(101-N13)*O13</f>
        <v>24.25</v>
      </c>
      <c r="Q13" s="26">
        <v>8</v>
      </c>
      <c r="R13" s="17" t="s">
        <v>27</v>
      </c>
      <c r="S13" s="26">
        <v>0.25</v>
      </c>
      <c r="T13" s="186">
        <v>0</v>
      </c>
      <c r="U13" s="26">
        <v>6</v>
      </c>
      <c r="V13" s="17">
        <v>6</v>
      </c>
      <c r="W13" s="26">
        <v>0.25</v>
      </c>
      <c r="X13" s="186">
        <f>(101-V13)*W13</f>
        <v>23.75</v>
      </c>
      <c r="Y13" s="26">
        <v>6</v>
      </c>
      <c r="Z13" s="101">
        <v>3</v>
      </c>
      <c r="AA13" s="26">
        <v>0.25</v>
      </c>
      <c r="AB13" s="186">
        <f>(101-Z13)*AA13</f>
        <v>24.5</v>
      </c>
      <c r="AC13" s="26">
        <v>5</v>
      </c>
      <c r="AD13" s="101" t="s">
        <v>27</v>
      </c>
      <c r="AE13" s="26">
        <v>1</v>
      </c>
      <c r="AF13" s="186">
        <v>0</v>
      </c>
      <c r="AG13" s="26">
        <v>4</v>
      </c>
      <c r="AH13" s="33" t="s">
        <v>27</v>
      </c>
      <c r="AI13" s="26">
        <v>1</v>
      </c>
      <c r="AJ13" s="186">
        <v>0</v>
      </c>
      <c r="AK13" s="187">
        <f>LARGE(CHOOSE({1,2,3,4,5,6,7},L13,P13,T13,X13,AB13,AF13,AJ13),1)+LARGE(CHOOSE({1,2,3,4,5,6,7},L13,P13,T13,X13,AB13,AF13,AJ13),2)+H13</f>
        <v>48.75</v>
      </c>
    </row>
    <row r="14" spans="1:37" ht="29.25" customHeight="1">
      <c r="A14" s="6">
        <v>11</v>
      </c>
      <c r="B14" s="112" t="s">
        <v>82</v>
      </c>
      <c r="C14" s="26" t="s">
        <v>6</v>
      </c>
      <c r="D14" s="49" t="s">
        <v>63</v>
      </c>
      <c r="E14" s="6">
        <v>14</v>
      </c>
      <c r="F14" s="6" t="s">
        <v>27</v>
      </c>
      <c r="G14" s="6">
        <v>1</v>
      </c>
      <c r="H14" s="186">
        <v>0</v>
      </c>
      <c r="I14" s="6">
        <v>8</v>
      </c>
      <c r="J14" s="6">
        <v>8</v>
      </c>
      <c r="K14" s="6">
        <v>0.25</v>
      </c>
      <c r="L14" s="186">
        <f>(101-J14)*K14</f>
        <v>23.25</v>
      </c>
      <c r="M14" s="26">
        <v>11</v>
      </c>
      <c r="N14" s="26">
        <v>7</v>
      </c>
      <c r="O14" s="26">
        <v>0.25</v>
      </c>
      <c r="P14" s="186">
        <f>(101-N14)*O14</f>
        <v>23.5</v>
      </c>
      <c r="Q14" s="26">
        <v>8</v>
      </c>
      <c r="R14" s="26">
        <v>5</v>
      </c>
      <c r="S14" s="26">
        <v>0.25</v>
      </c>
      <c r="T14" s="186">
        <f>(101-R14)*S14</f>
        <v>24</v>
      </c>
      <c r="U14" s="26">
        <v>6</v>
      </c>
      <c r="V14" s="26">
        <v>3</v>
      </c>
      <c r="W14" s="26">
        <v>0.25</v>
      </c>
      <c r="X14" s="186">
        <f>(101-V14)*W14</f>
        <v>24.5</v>
      </c>
      <c r="Y14" s="26">
        <v>6</v>
      </c>
      <c r="Z14" s="26">
        <v>5</v>
      </c>
      <c r="AA14" s="26">
        <v>0.25</v>
      </c>
      <c r="AB14" s="186">
        <f>(101-Z14)*AA14</f>
        <v>24</v>
      </c>
      <c r="AC14" s="26">
        <v>5</v>
      </c>
      <c r="AD14" s="26" t="s">
        <v>27</v>
      </c>
      <c r="AE14" s="26">
        <v>1</v>
      </c>
      <c r="AF14" s="186">
        <v>0</v>
      </c>
      <c r="AG14" s="26">
        <v>4</v>
      </c>
      <c r="AH14" s="33" t="s">
        <v>27</v>
      </c>
      <c r="AI14" s="26">
        <v>1</v>
      </c>
      <c r="AJ14" s="186">
        <v>0</v>
      </c>
      <c r="AK14" s="187">
        <f>LARGE(CHOOSE({1,2,3,4,5,6,7},L14,P14,T14,X14,AB14,AF14,AJ14),1)+LARGE(CHOOSE({1,2,3,4,5,6,7},L14,P14,T14,X14,AB14,AF14,AJ14),2)+H14</f>
        <v>48.5</v>
      </c>
    </row>
    <row r="15" spans="1:37" ht="24.75" customHeight="1">
      <c r="A15" s="6">
        <v>12</v>
      </c>
      <c r="B15" s="34" t="s">
        <v>96</v>
      </c>
      <c r="C15" s="26" t="s">
        <v>7</v>
      </c>
      <c r="D15" s="84" t="s">
        <v>63</v>
      </c>
      <c r="E15" s="6">
        <v>14</v>
      </c>
      <c r="F15" s="6" t="s">
        <v>27</v>
      </c>
      <c r="G15" s="6">
        <v>1</v>
      </c>
      <c r="H15" s="186">
        <v>0</v>
      </c>
      <c r="I15" s="6">
        <v>8</v>
      </c>
      <c r="J15" s="6">
        <v>7</v>
      </c>
      <c r="K15" s="6">
        <v>0.25</v>
      </c>
      <c r="L15" s="186">
        <f>(101-J15)*K15</f>
        <v>23.5</v>
      </c>
      <c r="M15" s="26">
        <v>11</v>
      </c>
      <c r="N15" s="26">
        <v>9</v>
      </c>
      <c r="O15" s="26">
        <v>0.25</v>
      </c>
      <c r="P15" s="186">
        <f>(101-N15)*O15</f>
        <v>23</v>
      </c>
      <c r="Q15" s="26">
        <v>8</v>
      </c>
      <c r="R15" s="26">
        <v>7</v>
      </c>
      <c r="S15" s="26">
        <v>0.25</v>
      </c>
      <c r="T15" s="186">
        <f>(101-R15)*S15</f>
        <v>23.5</v>
      </c>
      <c r="U15" s="26">
        <v>6</v>
      </c>
      <c r="V15" s="26">
        <v>4</v>
      </c>
      <c r="W15" s="26">
        <v>0.25</v>
      </c>
      <c r="X15" s="186">
        <f>(101-V15)*W15</f>
        <v>24.25</v>
      </c>
      <c r="Y15" s="26">
        <v>6</v>
      </c>
      <c r="Z15" s="17">
        <v>6</v>
      </c>
      <c r="AA15" s="26">
        <v>0.25</v>
      </c>
      <c r="AB15" s="186">
        <f>(101-Z15)*AA15</f>
        <v>23.75</v>
      </c>
      <c r="AC15" s="26">
        <v>5</v>
      </c>
      <c r="AD15" s="17" t="s">
        <v>27</v>
      </c>
      <c r="AE15" s="26">
        <v>1</v>
      </c>
      <c r="AF15" s="186">
        <v>0</v>
      </c>
      <c r="AG15" s="26">
        <v>4</v>
      </c>
      <c r="AH15" s="33" t="s">
        <v>27</v>
      </c>
      <c r="AI15" s="26">
        <v>1</v>
      </c>
      <c r="AJ15" s="186">
        <v>0</v>
      </c>
      <c r="AK15" s="187">
        <f>LARGE(CHOOSE({1,2,3,4,5,6,7},L15,P15,T15,X15,AB15,AF15,AJ15),1)+LARGE(CHOOSE({1,2,3,4,5,6,7},L15,P15,T15,X15,AB15,AF15,AJ15),2)+H15</f>
        <v>48</v>
      </c>
    </row>
    <row r="16" spans="1:37">
      <c r="A16" s="6">
        <v>13</v>
      </c>
      <c r="B16" s="34" t="s">
        <v>350</v>
      </c>
      <c r="C16" s="113" t="s">
        <v>349</v>
      </c>
      <c r="D16" s="97" t="s">
        <v>53</v>
      </c>
      <c r="E16" s="6">
        <v>14</v>
      </c>
      <c r="F16" s="97">
        <v>9</v>
      </c>
      <c r="G16" s="6">
        <v>1</v>
      </c>
      <c r="H16" s="186">
        <f>(101-F16)*G16</f>
        <v>92</v>
      </c>
      <c r="I16" s="6">
        <v>8</v>
      </c>
      <c r="J16" s="6" t="s">
        <v>27</v>
      </c>
      <c r="K16" s="6">
        <v>0.25</v>
      </c>
      <c r="L16" s="186">
        <v>0</v>
      </c>
      <c r="M16" s="17">
        <v>11</v>
      </c>
      <c r="N16" s="17" t="s">
        <v>27</v>
      </c>
      <c r="O16" s="17">
        <v>0.25</v>
      </c>
      <c r="P16" s="186">
        <v>0</v>
      </c>
      <c r="Q16" s="26">
        <v>8</v>
      </c>
      <c r="R16" s="26" t="s">
        <v>27</v>
      </c>
      <c r="S16" s="26">
        <v>0.25</v>
      </c>
      <c r="T16" s="186">
        <v>0</v>
      </c>
      <c r="U16" s="26">
        <v>6</v>
      </c>
      <c r="V16" s="26" t="s">
        <v>27</v>
      </c>
      <c r="W16" s="26">
        <v>0.25</v>
      </c>
      <c r="X16" s="186">
        <v>0</v>
      </c>
      <c r="Y16" s="26">
        <v>6</v>
      </c>
      <c r="Z16" s="101" t="s">
        <v>27</v>
      </c>
      <c r="AA16" s="26">
        <v>0.25</v>
      </c>
      <c r="AB16" s="186">
        <v>0</v>
      </c>
      <c r="AC16" s="26">
        <v>5</v>
      </c>
      <c r="AD16" s="197" t="s">
        <v>27</v>
      </c>
      <c r="AE16" s="26">
        <v>1</v>
      </c>
      <c r="AF16" s="186">
        <v>0</v>
      </c>
      <c r="AG16" s="26">
        <v>4</v>
      </c>
      <c r="AH16" s="33" t="s">
        <v>27</v>
      </c>
      <c r="AI16" s="26">
        <v>1</v>
      </c>
      <c r="AJ16" s="186">
        <v>0</v>
      </c>
      <c r="AK16" s="187">
        <f>LARGE(CHOOSE({1,2,3,4,5,6,7},L16,P16,T16,X16,AB16,AF16,AJ16),1)+LARGE(CHOOSE({1,2,3,4,5,6,7},L16,P16,T16,X16,AB16,AF16,AJ16),2)+H16</f>
        <v>92</v>
      </c>
    </row>
    <row r="17" spans="1:37">
      <c r="A17" s="6">
        <v>14</v>
      </c>
      <c r="B17" s="34" t="s">
        <v>134</v>
      </c>
      <c r="C17" s="2" t="s">
        <v>135</v>
      </c>
      <c r="D17" s="84" t="s">
        <v>53</v>
      </c>
      <c r="E17" s="6">
        <v>14</v>
      </c>
      <c r="F17" s="6" t="s">
        <v>27</v>
      </c>
      <c r="G17" s="6">
        <v>1</v>
      </c>
      <c r="H17" s="186">
        <v>0</v>
      </c>
      <c r="I17" s="6">
        <v>8</v>
      </c>
      <c r="J17" s="6" t="s">
        <v>27</v>
      </c>
      <c r="K17" s="6">
        <v>0.25</v>
      </c>
      <c r="L17" s="186">
        <v>0</v>
      </c>
      <c r="M17" s="26">
        <v>11</v>
      </c>
      <c r="N17" s="17">
        <v>11</v>
      </c>
      <c r="O17" s="26">
        <v>0.25</v>
      </c>
      <c r="P17" s="186">
        <f>(101-N17)*O17</f>
        <v>22.5</v>
      </c>
      <c r="Q17" s="26">
        <v>8</v>
      </c>
      <c r="R17" s="17">
        <v>8</v>
      </c>
      <c r="S17" s="26">
        <v>0.25</v>
      </c>
      <c r="T17" s="186">
        <f>(101-R17)*S17</f>
        <v>23.25</v>
      </c>
      <c r="U17" s="26">
        <v>6</v>
      </c>
      <c r="V17" s="26" t="s">
        <v>27</v>
      </c>
      <c r="W17" s="26">
        <v>0.25</v>
      </c>
      <c r="X17" s="186">
        <v>0</v>
      </c>
      <c r="Y17" s="26">
        <v>6</v>
      </c>
      <c r="Z17" s="17" t="s">
        <v>27</v>
      </c>
      <c r="AA17" s="26">
        <v>0.25</v>
      </c>
      <c r="AB17" s="186">
        <v>0</v>
      </c>
      <c r="AC17" s="26">
        <v>5</v>
      </c>
      <c r="AD17" s="17" t="s">
        <v>27</v>
      </c>
      <c r="AE17" s="26">
        <v>1</v>
      </c>
      <c r="AF17" s="186">
        <v>0</v>
      </c>
      <c r="AG17" s="26">
        <v>4</v>
      </c>
      <c r="AH17" s="33" t="s">
        <v>27</v>
      </c>
      <c r="AI17" s="26">
        <v>1</v>
      </c>
      <c r="AJ17" s="186">
        <v>0</v>
      </c>
      <c r="AK17" s="187">
        <f>LARGE(CHOOSE({1,2,3,4,5,6,7},L17,P17,T17,X17,AB17,AF17,AJ17),1)+LARGE(CHOOSE({1,2,3,4,5,6,7},L17,P17,T17,X17,AB17,AF17,AJ17),2)+H17</f>
        <v>45.75</v>
      </c>
    </row>
    <row r="18" spans="1:37" s="210" customFormat="1" ht="75" hidden="1">
      <c r="A18" s="201"/>
      <c r="B18" s="215" t="s">
        <v>22</v>
      </c>
      <c r="C18" s="211" t="s">
        <v>46</v>
      </c>
      <c r="D18" s="208" t="s">
        <v>63</v>
      </c>
      <c r="E18" s="208">
        <v>14</v>
      </c>
      <c r="F18" s="208" t="s">
        <v>27</v>
      </c>
      <c r="G18" s="208">
        <v>1</v>
      </c>
      <c r="H18" s="204">
        <v>0</v>
      </c>
      <c r="I18" s="201">
        <v>8</v>
      </c>
      <c r="J18" s="201" t="s">
        <v>27</v>
      </c>
      <c r="K18" s="6">
        <v>0.25</v>
      </c>
      <c r="L18" s="204">
        <v>0</v>
      </c>
      <c r="M18" s="203">
        <v>11</v>
      </c>
      <c r="N18" s="203" t="s">
        <v>27</v>
      </c>
      <c r="O18" s="203">
        <v>0.25</v>
      </c>
      <c r="P18" s="204">
        <v>0</v>
      </c>
      <c r="Q18" s="201">
        <v>8</v>
      </c>
      <c r="R18" s="201" t="s">
        <v>27</v>
      </c>
      <c r="S18" s="201">
        <v>0.25</v>
      </c>
      <c r="T18" s="204">
        <v>0</v>
      </c>
      <c r="U18" s="201">
        <v>6</v>
      </c>
      <c r="V18" s="201" t="s">
        <v>27</v>
      </c>
      <c r="W18" s="201">
        <v>0.25</v>
      </c>
      <c r="X18" s="204">
        <v>0</v>
      </c>
      <c r="Y18" s="201">
        <v>6</v>
      </c>
      <c r="Z18" s="203" t="s">
        <v>27</v>
      </c>
      <c r="AA18" s="26">
        <v>0.25</v>
      </c>
      <c r="AB18" s="204">
        <v>0</v>
      </c>
      <c r="AC18" s="203">
        <v>5</v>
      </c>
      <c r="AD18" s="205" t="s">
        <v>377</v>
      </c>
      <c r="AE18" s="203">
        <v>1</v>
      </c>
      <c r="AF18" s="204">
        <v>0</v>
      </c>
      <c r="AG18" s="201">
        <v>4</v>
      </c>
      <c r="AH18" s="203" t="s">
        <v>27</v>
      </c>
      <c r="AI18" s="203">
        <v>1</v>
      </c>
      <c r="AJ18" s="204">
        <v>0</v>
      </c>
      <c r="AK18" s="206">
        <f>LARGE(CHOOSE({1,2,3,4,5,6,7},L18,P18,T18,X18,AB18,AF18,AJ18),1)+LARGE(CHOOSE({1,2,3,4,5,6,7},L18,P18,T18,X18,AB18,AF18,AJ18),2)+H18</f>
        <v>0</v>
      </c>
    </row>
  </sheetData>
  <autoFilter ref="A3:AK18">
    <sortState ref="A5:AK18">
      <sortCondition descending="1" ref="AK3:AK18"/>
    </sortState>
  </autoFilter>
  <sortState ref="A5:A12">
    <sortCondition ref="A4"/>
  </sortState>
  <mergeCells count="14">
    <mergeCell ref="A1:AK1"/>
    <mergeCell ref="I2:L2"/>
    <mergeCell ref="A2:A3"/>
    <mergeCell ref="AK2:AK3"/>
    <mergeCell ref="D2:D3"/>
    <mergeCell ref="C2:C3"/>
    <mergeCell ref="B2:B3"/>
    <mergeCell ref="AG2:AJ2"/>
    <mergeCell ref="M2:P2"/>
    <mergeCell ref="Q2:T2"/>
    <mergeCell ref="U2:X2"/>
    <mergeCell ref="E2:H2"/>
    <mergeCell ref="Y2:AB2"/>
    <mergeCell ref="AC2:AF2"/>
  </mergeCells>
  <pageMargins left="0.7" right="0.7" top="0.75" bottom="0.75" header="0.3" footer="0.3"/>
  <pageSetup paperSize="9" scale="65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6"/>
  <sheetViews>
    <sheetView view="pageBreakPreview" topLeftCell="D1" zoomScaleNormal="100" zoomScaleSheetLayoutView="100" workbookViewId="0">
      <selection activeCell="Q2" sqref="Q2:T2"/>
    </sheetView>
  </sheetViews>
  <sheetFormatPr defaultRowHeight="15"/>
  <cols>
    <col min="1" max="1" width="6.28515625" style="11" customWidth="1"/>
    <col min="2" max="2" width="29.42578125" style="38" customWidth="1"/>
    <col min="3" max="3" width="13.85546875" style="11" customWidth="1"/>
    <col min="4" max="7" width="9.85546875" style="11" customWidth="1"/>
    <col min="8" max="8" width="9.85546875" style="32" customWidth="1"/>
    <col min="9" max="11" width="9.85546875" style="11" customWidth="1"/>
    <col min="12" max="12" width="9.7109375" style="32" customWidth="1"/>
    <col min="13" max="13" width="6.5703125" style="18" customWidth="1"/>
    <col min="14" max="14" width="5.85546875" style="18" customWidth="1"/>
    <col min="15" max="15" width="7.140625" style="18" customWidth="1"/>
    <col min="16" max="16" width="10" style="32" customWidth="1"/>
    <col min="17" max="17" width="7.140625" style="18" customWidth="1"/>
    <col min="18" max="18" width="5.7109375" style="18" customWidth="1"/>
    <col min="19" max="19" width="5.85546875" style="18" customWidth="1"/>
    <col min="20" max="20" width="9.7109375" style="32" customWidth="1"/>
    <col min="21" max="21" width="9.140625" style="173"/>
    <col min="22" max="16384" width="9.140625" style="11"/>
  </cols>
  <sheetData>
    <row r="1" spans="1:21" ht="21">
      <c r="A1" s="276" t="s">
        <v>85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</row>
    <row r="2" spans="1:21" ht="143.25" customHeight="1">
      <c r="A2" s="279" t="s">
        <v>0</v>
      </c>
      <c r="B2" s="281" t="s">
        <v>1</v>
      </c>
      <c r="C2" s="279" t="s">
        <v>14</v>
      </c>
      <c r="D2" s="277" t="s">
        <v>65</v>
      </c>
      <c r="E2" s="229" t="s">
        <v>343</v>
      </c>
      <c r="F2" s="229"/>
      <c r="G2" s="229"/>
      <c r="H2" s="229"/>
      <c r="I2" s="220" t="s">
        <v>260</v>
      </c>
      <c r="J2" s="220"/>
      <c r="K2" s="220"/>
      <c r="L2" s="220"/>
      <c r="M2" s="220" t="s">
        <v>227</v>
      </c>
      <c r="N2" s="220"/>
      <c r="O2" s="220"/>
      <c r="P2" s="220"/>
      <c r="Q2" s="220" t="s">
        <v>234</v>
      </c>
      <c r="R2" s="220"/>
      <c r="S2" s="220"/>
      <c r="T2" s="220"/>
      <c r="U2" s="274" t="s">
        <v>189</v>
      </c>
    </row>
    <row r="3" spans="1:21" ht="141.75" customHeight="1">
      <c r="A3" s="280"/>
      <c r="B3" s="282"/>
      <c r="C3" s="280"/>
      <c r="D3" s="278"/>
      <c r="E3" s="29" t="s">
        <v>92</v>
      </c>
      <c r="F3" s="29" t="s">
        <v>93</v>
      </c>
      <c r="G3" s="29" t="s">
        <v>94</v>
      </c>
      <c r="H3" s="185" t="s">
        <v>79</v>
      </c>
      <c r="I3" s="29" t="s">
        <v>92</v>
      </c>
      <c r="J3" s="29" t="s">
        <v>93</v>
      </c>
      <c r="K3" s="29" t="s">
        <v>94</v>
      </c>
      <c r="L3" s="185" t="s">
        <v>79</v>
      </c>
      <c r="M3" s="29" t="s">
        <v>92</v>
      </c>
      <c r="N3" s="29" t="s">
        <v>93</v>
      </c>
      <c r="O3" s="29" t="s">
        <v>94</v>
      </c>
      <c r="P3" s="185" t="s">
        <v>79</v>
      </c>
      <c r="Q3" s="29" t="s">
        <v>92</v>
      </c>
      <c r="R3" s="29" t="s">
        <v>93</v>
      </c>
      <c r="S3" s="29" t="s">
        <v>94</v>
      </c>
      <c r="T3" s="185" t="s">
        <v>79</v>
      </c>
      <c r="U3" s="275"/>
    </row>
    <row r="4" spans="1:21" ht="54.75" customHeight="1">
      <c r="A4" s="6">
        <v>1</v>
      </c>
      <c r="B4" s="96" t="s">
        <v>259</v>
      </c>
      <c r="C4" s="48" t="s">
        <v>256</v>
      </c>
      <c r="D4" s="48" t="s">
        <v>53</v>
      </c>
      <c r="E4" s="48">
        <v>2</v>
      </c>
      <c r="F4" s="48">
        <v>1</v>
      </c>
      <c r="G4" s="48">
        <v>1</v>
      </c>
      <c r="H4" s="167">
        <f>(101-F4)*G4</f>
        <v>100</v>
      </c>
      <c r="I4" s="48">
        <v>2</v>
      </c>
      <c r="J4" s="48">
        <v>1</v>
      </c>
      <c r="K4" s="48">
        <v>0.25</v>
      </c>
      <c r="L4" s="167">
        <f>(101-J4)*K4</f>
        <v>25</v>
      </c>
      <c r="M4" s="17">
        <v>4</v>
      </c>
      <c r="N4" s="17">
        <v>1</v>
      </c>
      <c r="O4" s="17">
        <v>0.25</v>
      </c>
      <c r="P4" s="167">
        <f>(101-N4)*O4</f>
        <v>25</v>
      </c>
      <c r="Q4" s="17">
        <v>3</v>
      </c>
      <c r="R4" s="17">
        <v>1</v>
      </c>
      <c r="S4" s="17">
        <v>0.25</v>
      </c>
      <c r="T4" s="167">
        <f>(101-R4)*S4</f>
        <v>25</v>
      </c>
      <c r="U4" s="200">
        <f>LARGE(CHOOSE({1,2,3},L4,P4,T4),1)+LARGE(CHOOSE({1,2,3},L4,P4,T4),2)+H4</f>
        <v>150</v>
      </c>
    </row>
    <row r="5" spans="1:21" ht="54.75" customHeight="1">
      <c r="A5" s="6">
        <v>2</v>
      </c>
      <c r="B5" s="40" t="s">
        <v>99</v>
      </c>
      <c r="C5" s="97" t="s">
        <v>257</v>
      </c>
      <c r="D5" s="97" t="s">
        <v>100</v>
      </c>
      <c r="E5" s="98">
        <v>2</v>
      </c>
      <c r="F5" s="98">
        <v>2</v>
      </c>
      <c r="G5" s="98">
        <v>1</v>
      </c>
      <c r="H5" s="167">
        <f t="shared" ref="H5" si="0">(101-F5)*G5</f>
        <v>99</v>
      </c>
      <c r="I5" s="98">
        <v>2</v>
      </c>
      <c r="J5" s="98">
        <v>2</v>
      </c>
      <c r="K5" s="48">
        <v>0.25</v>
      </c>
      <c r="L5" s="167">
        <f t="shared" ref="L5" si="1">(101-J5)*K5</f>
        <v>24.75</v>
      </c>
      <c r="M5" s="17">
        <v>4</v>
      </c>
      <c r="N5" s="17">
        <v>2</v>
      </c>
      <c r="O5" s="17">
        <v>0.25</v>
      </c>
      <c r="P5" s="167">
        <f t="shared" ref="P5:P6" si="2">(101-N5)*O5</f>
        <v>24.75</v>
      </c>
      <c r="Q5" s="17">
        <v>3</v>
      </c>
      <c r="R5" s="17">
        <v>2</v>
      </c>
      <c r="S5" s="17">
        <v>0.25</v>
      </c>
      <c r="T5" s="167">
        <f t="shared" ref="T5:T6" si="3">(101-R5)*S5</f>
        <v>24.75</v>
      </c>
      <c r="U5" s="200">
        <f>LARGE(CHOOSE({1,2,3},L5,P5,T5),1)+LARGE(CHOOSE({1,2,3},L5,P5,T5),2)+H5</f>
        <v>148.5</v>
      </c>
    </row>
    <row r="6" spans="1:21" ht="54.75" customHeight="1">
      <c r="A6" s="6">
        <v>3</v>
      </c>
      <c r="B6" s="40" t="s">
        <v>171</v>
      </c>
      <c r="C6" s="97" t="s">
        <v>258</v>
      </c>
      <c r="D6" s="97" t="s">
        <v>100</v>
      </c>
      <c r="E6" s="98">
        <v>2</v>
      </c>
      <c r="F6" s="98" t="s">
        <v>27</v>
      </c>
      <c r="G6" s="98">
        <v>1</v>
      </c>
      <c r="H6" s="167">
        <v>0</v>
      </c>
      <c r="I6" s="98">
        <v>2</v>
      </c>
      <c r="J6" s="98" t="s">
        <v>27</v>
      </c>
      <c r="K6" s="48">
        <v>0.25</v>
      </c>
      <c r="L6" s="167">
        <v>0</v>
      </c>
      <c r="M6" s="17">
        <v>4</v>
      </c>
      <c r="N6" s="17">
        <v>3</v>
      </c>
      <c r="O6" s="17">
        <v>0.25</v>
      </c>
      <c r="P6" s="167">
        <f t="shared" si="2"/>
        <v>24.5</v>
      </c>
      <c r="Q6" s="17">
        <v>3</v>
      </c>
      <c r="R6" s="17">
        <v>3</v>
      </c>
      <c r="S6" s="17">
        <v>0.25</v>
      </c>
      <c r="T6" s="167">
        <f t="shared" si="3"/>
        <v>24.5</v>
      </c>
      <c r="U6" s="200">
        <f>LARGE(CHOOSE({1,2,3},L6,P6,T6),1)+LARGE(CHOOSE({1,2,3},L6,P6,T6),2)+H6</f>
        <v>49</v>
      </c>
    </row>
  </sheetData>
  <autoFilter ref="A3:U6">
    <sortState ref="A5:Y6">
      <sortCondition descending="1" ref="U3:U6"/>
    </sortState>
  </autoFilter>
  <sortState ref="A4:AY9">
    <sortCondition descending="1" ref="U4:U9"/>
  </sortState>
  <mergeCells count="10">
    <mergeCell ref="U2:U3"/>
    <mergeCell ref="A1:T1"/>
    <mergeCell ref="Q2:T2"/>
    <mergeCell ref="D2:D3"/>
    <mergeCell ref="C2:C3"/>
    <mergeCell ref="B2:B3"/>
    <mergeCell ref="A2:A3"/>
    <mergeCell ref="M2:P2"/>
    <mergeCell ref="I2:L2"/>
    <mergeCell ref="E2:H2"/>
  </mergeCells>
  <pageMargins left="0.7" right="0.7" top="0.75" bottom="0.75" header="0.3" footer="0.3"/>
  <pageSetup paperSize="9" scale="5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10</vt:i4>
      </vt:variant>
    </vt:vector>
  </HeadingPairs>
  <TitlesOfParts>
    <vt:vector size="20" baseType="lpstr">
      <vt:lpstr>49er</vt:lpstr>
      <vt:lpstr>ILCA 7</vt:lpstr>
      <vt:lpstr>ILCA 6</vt:lpstr>
      <vt:lpstr>49er Fx</vt:lpstr>
      <vt:lpstr>470 (MIXED)</vt:lpstr>
      <vt:lpstr>IQ FOIL WOMEN</vt:lpstr>
      <vt:lpstr>Formula Kite(M)</vt:lpstr>
      <vt:lpstr>Formula Kite(W)</vt:lpstr>
      <vt:lpstr>IQ FOIL MEN</vt:lpstr>
      <vt:lpstr>NACRA 17</vt:lpstr>
      <vt:lpstr>'470 (MIXED)'!Print_Area</vt:lpstr>
      <vt:lpstr>'49er'!Print_Area</vt:lpstr>
      <vt:lpstr>'49er Fx'!Print_Area</vt:lpstr>
      <vt:lpstr>'Formula Kite(M)'!Print_Area</vt:lpstr>
      <vt:lpstr>'Formula Kite(W)'!Print_Area</vt:lpstr>
      <vt:lpstr>'ILCA 6'!Print_Area</vt:lpstr>
      <vt:lpstr>'ILCA 7'!Print_Area</vt:lpstr>
      <vt:lpstr>'IQ FOIL MEN'!Print_Area</vt:lpstr>
      <vt:lpstr>'IQ FOIL WOMEN'!Print_Area</vt:lpstr>
      <vt:lpstr>'NACRA 17'!Print_Area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2025-06-04T11:00:19Z</dcterms:modified>
</cp:coreProperties>
</file>