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15" tabRatio="582" activeTab="7"/>
  </bookViews>
  <sheets>
    <sheet name="49er" sheetId="2" r:id="rId1"/>
    <sheet name="ILCA 7" sheetId="27" r:id="rId2"/>
    <sheet name="ILCA 6" sheetId="28" r:id="rId3"/>
    <sheet name="49er Fx" sheetId="7" r:id="rId4"/>
    <sheet name="470 (MIXED)" sheetId="29" r:id="rId5"/>
    <sheet name="IQ FOIL WOMEN" sheetId="25" r:id="rId6"/>
    <sheet name="IQ FOIL MEN" sheetId="21" r:id="rId7"/>
    <sheet name="FORMULA KITE (MEN)" sheetId="34" r:id="rId8"/>
    <sheet name="FORMULA KITE (WOMEN)" sheetId="35" r:id="rId9"/>
    <sheet name="NACRA 17" sheetId="36" r:id="rId10"/>
  </sheets>
  <definedNames>
    <definedName name="_xlnm._FilterDatabase" localSheetId="4" hidden="1">'470 (MIXED)'!$A$3:$R$11</definedName>
    <definedName name="_xlnm._FilterDatabase" localSheetId="0" hidden="1">'49er'!$A$3:$Q$11</definedName>
    <definedName name="_xlnm._FilterDatabase" localSheetId="3" hidden="1">'49er Fx'!$A$3:$Q$3</definedName>
    <definedName name="_xlnm._FilterDatabase" localSheetId="7" hidden="1">'FORMULA KITE (MEN)'!$A$7:$Y$7</definedName>
    <definedName name="_xlnm._FilterDatabase" localSheetId="8" hidden="1">'FORMULA KITE (WOMEN)'!$A$6:$M$6</definedName>
    <definedName name="_xlnm._FilterDatabase" localSheetId="2" hidden="1">'ILCA 6'!$A$3:$Q$9</definedName>
    <definedName name="_xlnm._FilterDatabase" localSheetId="1" hidden="1">'ILCA 7'!$A$3:$Q$38</definedName>
    <definedName name="_xlnm._FilterDatabase" localSheetId="6" hidden="1">'IQ FOIL MEN'!$A$3:$Q$15</definedName>
    <definedName name="_xlnm._FilterDatabase" localSheetId="5" hidden="1">'IQ FOIL WOMEN'!$A$3:$Q$6</definedName>
    <definedName name="_xlnm._FilterDatabase" localSheetId="9" hidden="1">'NACRA 17'!$A$6:$U$9</definedName>
    <definedName name="_xlnm.Print_Area" localSheetId="4">'470 (MIXED)'!$A$1:$R$11</definedName>
    <definedName name="_xlnm.Print_Area" localSheetId="0">'49er'!$A$1:$Q$12</definedName>
    <definedName name="_xlnm.Print_Area" localSheetId="3">'49er Fx'!$A$1:$Q$5</definedName>
    <definedName name="_xlnm.Print_Area" localSheetId="7">'FORMULA KITE (MEN)'!$A$2:$Y$13</definedName>
    <definedName name="_xlnm.Print_Area" localSheetId="8">'FORMULA KITE (WOMEN)'!$A$1:$M$7</definedName>
    <definedName name="_xlnm.Print_Area" localSheetId="2">'ILCA 6'!$A$1:$Q$9</definedName>
    <definedName name="_xlnm.Print_Area" localSheetId="1">'ILCA 7'!$A$1:$Q$38</definedName>
    <definedName name="_xlnm.Print_Area" localSheetId="6">'IQ FOIL MEN'!$A$1:$Q$15</definedName>
    <definedName name="_xlnm.Print_Area" localSheetId="5">'IQ FOIL WOMEN'!$A$1:$Q$12</definedName>
    <definedName name="_xlnm.Print_Area" localSheetId="9">'NACRA 17'!$A$1:$U$9</definedName>
  </definedNames>
  <calcPr calcId="152511"/>
</workbook>
</file>

<file path=xl/calcChain.xml><?xml version="1.0" encoding="utf-8"?>
<calcChain xmlns="http://schemas.openxmlformats.org/spreadsheetml/2006/main">
  <c r="X9" i="34" l="1"/>
  <c r="S7" i="36" l="1"/>
  <c r="T7" i="36" s="1"/>
  <c r="O7" i="36"/>
  <c r="P7" i="36" s="1"/>
  <c r="S5" i="36"/>
  <c r="S9" i="36" s="1"/>
  <c r="T9" i="36" s="1"/>
  <c r="O5" i="36"/>
  <c r="O9" i="36" s="1"/>
  <c r="P9" i="36" s="1"/>
  <c r="K5" i="36"/>
  <c r="K9" i="36" s="1"/>
  <c r="L9" i="36" s="1"/>
  <c r="G5" i="36"/>
  <c r="G9" i="36" s="1"/>
  <c r="L7" i="35"/>
  <c r="K7" i="35"/>
  <c r="K5" i="35"/>
  <c r="G5" i="35"/>
  <c r="G7" i="35" s="1"/>
  <c r="H7" i="35" s="1"/>
  <c r="M7" i="35" s="1"/>
  <c r="W12" i="34"/>
  <c r="X8" i="34"/>
  <c r="W8" i="34"/>
  <c r="W6" i="34"/>
  <c r="W10" i="34" s="1"/>
  <c r="X10" i="34" s="1"/>
  <c r="S6" i="34"/>
  <c r="S13" i="34" s="1"/>
  <c r="O6" i="34"/>
  <c r="O12" i="34" s="1"/>
  <c r="P12" i="34" s="1"/>
  <c r="K6" i="34"/>
  <c r="K9" i="34" s="1"/>
  <c r="L9" i="34" s="1"/>
  <c r="G6" i="34"/>
  <c r="G11" i="34" s="1"/>
  <c r="U9" i="36" l="1"/>
  <c r="O9" i="34"/>
  <c r="S9" i="34"/>
  <c r="K13" i="34"/>
  <c r="L13" i="34" s="1"/>
  <c r="Y13" i="34" s="1"/>
  <c r="G10" i="34"/>
  <c r="W9" i="34"/>
  <c r="K10" i="34"/>
  <c r="L10" i="34" s="1"/>
  <c r="O8" i="34"/>
  <c r="P8" i="34" s="1"/>
  <c r="K7" i="36"/>
  <c r="L7" i="36" s="1"/>
  <c r="K11" i="34"/>
  <c r="L11" i="34" s="1"/>
  <c r="G13" i="34"/>
  <c r="O11" i="34"/>
  <c r="G8" i="34"/>
  <c r="H8" i="34" s="1"/>
  <c r="S11" i="34"/>
  <c r="T11" i="34" s="1"/>
  <c r="O13" i="34"/>
  <c r="G8" i="36"/>
  <c r="H8" i="36" s="1"/>
  <c r="G12" i="34"/>
  <c r="K8" i="34"/>
  <c r="L8" i="34" s="1"/>
  <c r="O10" i="34"/>
  <c r="W11" i="34"/>
  <c r="X11" i="34" s="1"/>
  <c r="K12" i="34"/>
  <c r="L12" i="34" s="1"/>
  <c r="Y12" i="34" s="1"/>
  <c r="W13" i="34"/>
  <c r="K8" i="36"/>
  <c r="L8" i="36" s="1"/>
  <c r="S10" i="34"/>
  <c r="T10" i="34" s="1"/>
  <c r="G7" i="36"/>
  <c r="H7" i="36" s="1"/>
  <c r="U7" i="36" s="1"/>
  <c r="O8" i="36"/>
  <c r="P8" i="36" s="1"/>
  <c r="G9" i="34"/>
  <c r="H9" i="34" s="1"/>
  <c r="Y9" i="34" s="1"/>
  <c r="S8" i="34"/>
  <c r="T8" i="34" s="1"/>
  <c r="S12" i="34"/>
  <c r="S8" i="36"/>
  <c r="T8" i="36" s="1"/>
  <c r="Y8" i="34" l="1"/>
  <c r="Y10" i="34"/>
  <c r="Y11" i="34"/>
  <c r="U8" i="36"/>
  <c r="Q12" i="25" l="1"/>
  <c r="L10" i="25"/>
  <c r="L5" i="25"/>
  <c r="L6" i="25"/>
  <c r="L4" i="25"/>
  <c r="L7" i="28"/>
  <c r="L6" i="28"/>
  <c r="L5" i="28"/>
  <c r="L4" i="28"/>
  <c r="Q35" i="27"/>
  <c r="Q34" i="27"/>
  <c r="Q36" i="27"/>
  <c r="Q33" i="27"/>
  <c r="Q37" i="27"/>
  <c r="Q38" i="27"/>
  <c r="L27" i="27"/>
  <c r="L26" i="27"/>
  <c r="L25" i="27"/>
  <c r="L24" i="27"/>
  <c r="L23" i="27"/>
  <c r="L22" i="27"/>
  <c r="L21" i="27"/>
  <c r="L17" i="27"/>
  <c r="L18" i="27"/>
  <c r="L16" i="27"/>
  <c r="L20" i="27"/>
  <c r="L14" i="27"/>
  <c r="L15" i="27"/>
  <c r="L19" i="27"/>
  <c r="L13" i="27"/>
  <c r="L11" i="27"/>
  <c r="L10" i="27"/>
  <c r="L12" i="27"/>
  <c r="L9" i="27"/>
  <c r="L6" i="27"/>
  <c r="L7" i="27"/>
  <c r="L8" i="27"/>
  <c r="L5" i="27"/>
  <c r="L4" i="27"/>
  <c r="M10" i="29"/>
  <c r="M8" i="29"/>
  <c r="M9" i="29"/>
  <c r="M7" i="29"/>
  <c r="M6" i="29"/>
  <c r="M4" i="29"/>
  <c r="M5" i="29"/>
  <c r="Q5" i="7"/>
  <c r="Q4" i="7"/>
  <c r="L5" i="7"/>
  <c r="L4" i="7"/>
  <c r="Q12" i="2"/>
  <c r="L10" i="2"/>
  <c r="L9" i="2"/>
  <c r="L8" i="2"/>
  <c r="L7" i="2"/>
  <c r="L6" i="2"/>
  <c r="L5" i="2"/>
  <c r="L4" i="2"/>
  <c r="L14" i="21"/>
  <c r="L11" i="21"/>
  <c r="L12" i="21"/>
  <c r="L13" i="21"/>
  <c r="L10" i="21"/>
  <c r="L9" i="21"/>
  <c r="L8" i="21"/>
  <c r="L7" i="21"/>
  <c r="L5" i="21"/>
  <c r="L4" i="21"/>
  <c r="L6" i="21"/>
  <c r="I4" i="29" l="1"/>
  <c r="P7" i="28"/>
  <c r="P6" i="28"/>
  <c r="P5" i="28"/>
  <c r="P4" i="28"/>
  <c r="P17" i="27"/>
  <c r="P18" i="27"/>
  <c r="P16" i="27"/>
  <c r="P14" i="27"/>
  <c r="P15" i="27"/>
  <c r="P13" i="27"/>
  <c r="P11" i="27"/>
  <c r="P9" i="27"/>
  <c r="P6" i="27"/>
  <c r="P10" i="27"/>
  <c r="P12" i="27"/>
  <c r="P8" i="27"/>
  <c r="P7" i="27"/>
  <c r="P5" i="27"/>
  <c r="P4" i="27"/>
  <c r="Q7" i="25"/>
  <c r="Q8" i="25"/>
  <c r="Q9" i="25"/>
  <c r="P14" i="21"/>
  <c r="P11" i="21"/>
  <c r="P12" i="21"/>
  <c r="P13" i="21"/>
  <c r="P10" i="21"/>
  <c r="P9" i="21"/>
  <c r="P8" i="21"/>
  <c r="P7" i="21"/>
  <c r="P5" i="21"/>
  <c r="P4" i="21"/>
  <c r="P6" i="21"/>
  <c r="P10" i="25"/>
  <c r="P5" i="25"/>
  <c r="P4" i="25"/>
  <c r="P6" i="25"/>
  <c r="P5" i="7"/>
  <c r="P4" i="7"/>
  <c r="H5" i="7"/>
  <c r="H4" i="7"/>
  <c r="P9" i="2"/>
  <c r="P10" i="2"/>
  <c r="P7" i="2"/>
  <c r="P8" i="2"/>
  <c r="P6" i="2"/>
  <c r="P4" i="2"/>
  <c r="P5" i="2"/>
  <c r="Q10" i="29" l="1"/>
  <c r="Q8" i="29"/>
  <c r="Q9" i="29"/>
  <c r="Q7" i="29"/>
  <c r="Q6" i="29"/>
  <c r="Q5" i="29"/>
  <c r="Q4" i="29"/>
  <c r="R4" i="29" s="1"/>
  <c r="H11" i="25" l="1"/>
  <c r="Q11" i="25" s="1"/>
  <c r="H10" i="25"/>
  <c r="Q10" i="25" s="1"/>
  <c r="H15" i="21"/>
  <c r="Q15" i="21" s="1"/>
  <c r="H14" i="21"/>
  <c r="Q14" i="21" s="1"/>
  <c r="H13" i="21"/>
  <c r="Q13" i="21" s="1"/>
  <c r="H12" i="21"/>
  <c r="Q12" i="21" s="1"/>
  <c r="H9" i="28"/>
  <c r="Q9" i="28" s="1"/>
  <c r="H32" i="27" l="1"/>
  <c r="Q32" i="27" s="1"/>
  <c r="H27" i="27"/>
  <c r="Q27" i="27" s="1"/>
  <c r="H26" i="27"/>
  <c r="Q26" i="27" s="1"/>
  <c r="H25" i="27"/>
  <c r="Q25" i="27" s="1"/>
  <c r="H23" i="27"/>
  <c r="Q23" i="27" s="1"/>
  <c r="H31" i="27"/>
  <c r="Q31" i="27" s="1"/>
  <c r="H30" i="27"/>
  <c r="Q30" i="27" s="1"/>
  <c r="H22" i="27"/>
  <c r="Q22" i="27" s="1"/>
  <c r="H21" i="27"/>
  <c r="Q21" i="27" s="1"/>
  <c r="H24" i="27"/>
  <c r="Q24" i="27" s="1"/>
  <c r="H17" i="27"/>
  <c r="Q17" i="27" s="1"/>
  <c r="H20" i="27"/>
  <c r="Q20" i="27" s="1"/>
  <c r="H19" i="27"/>
  <c r="Q19" i="27" s="1"/>
  <c r="H10" i="27"/>
  <c r="Q10" i="27" s="1"/>
  <c r="H12" i="27"/>
  <c r="Q12" i="27" s="1"/>
  <c r="I11" i="29"/>
  <c r="R11" i="29" s="1"/>
  <c r="I10" i="29"/>
  <c r="R10" i="29" s="1"/>
  <c r="I8" i="29"/>
  <c r="R8" i="29" s="1"/>
  <c r="I9" i="29"/>
  <c r="R9" i="29" s="1"/>
  <c r="I7" i="29"/>
  <c r="R7" i="29" s="1"/>
  <c r="H5" i="2" l="1"/>
  <c r="Q5" i="2" s="1"/>
  <c r="H10" i="2"/>
  <c r="Q10" i="2" s="1"/>
  <c r="H8" i="2"/>
  <c r="Q8" i="2" s="1"/>
  <c r="H11" i="2"/>
  <c r="Q11" i="2" s="1"/>
  <c r="H6" i="2"/>
  <c r="Q6" i="2" s="1"/>
  <c r="H9" i="2"/>
  <c r="Q9" i="2" s="1"/>
  <c r="H4" i="2"/>
  <c r="Q4" i="2" s="1"/>
  <c r="H7" i="2"/>
  <c r="Q7" i="2" s="1"/>
  <c r="H4" i="28" l="1"/>
  <c r="Q4" i="28" s="1"/>
  <c r="H4" i="27"/>
  <c r="Q4" i="27" s="1"/>
  <c r="H28" i="27" l="1"/>
  <c r="Q28" i="27" s="1"/>
  <c r="H29" i="27"/>
  <c r="Q29" i="27" s="1"/>
  <c r="H16" i="27"/>
  <c r="Q16" i="27" s="1"/>
  <c r="H13" i="27"/>
  <c r="Q13" i="27" s="1"/>
  <c r="H7" i="27"/>
  <c r="Q7" i="27" s="1"/>
  <c r="H8" i="21" l="1"/>
  <c r="Q8" i="21" s="1"/>
  <c r="H7" i="21"/>
  <c r="Q7" i="21" s="1"/>
  <c r="I5" i="29" l="1"/>
  <c r="R5" i="29" s="1"/>
  <c r="I6" i="29"/>
  <c r="R6" i="29" s="1"/>
  <c r="H5" i="28"/>
  <c r="Q5" i="28" s="1"/>
  <c r="H6" i="28"/>
  <c r="Q6" i="28" s="1"/>
  <c r="H8" i="28"/>
  <c r="Q8" i="28" s="1"/>
  <c r="H7" i="28"/>
  <c r="Q7" i="28" s="1"/>
  <c r="H9" i="27"/>
  <c r="Q9" i="27" s="1"/>
  <c r="H8" i="27"/>
  <c r="Q8" i="27" s="1"/>
  <c r="H6" i="27"/>
  <c r="Q6" i="27" s="1"/>
  <c r="H11" i="27"/>
  <c r="Q11" i="27" s="1"/>
  <c r="H15" i="27"/>
  <c r="Q15" i="27" s="1"/>
  <c r="H18" i="27"/>
  <c r="Q18" i="27" s="1"/>
  <c r="H5" i="27"/>
  <c r="Q5" i="27" s="1"/>
  <c r="H14" i="27"/>
  <c r="Q14" i="27" s="1"/>
  <c r="H10" i="21" l="1"/>
  <c r="Q10" i="21" s="1"/>
  <c r="H6" i="21"/>
  <c r="Q6" i="21" s="1"/>
  <c r="H6" i="25" l="1"/>
  <c r="Q6" i="25" s="1"/>
  <c r="H4" i="25"/>
  <c r="Q4" i="25" s="1"/>
  <c r="H5" i="25"/>
  <c r="Q5" i="25" s="1"/>
  <c r="H5" i="21"/>
  <c r="Q5" i="21" s="1"/>
  <c r="H4" i="21"/>
  <c r="Q4" i="21" s="1"/>
  <c r="H9" i="21"/>
  <c r="Q9" i="21" s="1"/>
  <c r="H11" i="21"/>
  <c r="Q11" i="21" s="1"/>
</calcChain>
</file>

<file path=xl/comments1.xml><?xml version="1.0" encoding="utf-8"?>
<comments xmlns="http://schemas.openxmlformats.org/spreadsheetml/2006/main">
  <authors>
    <author>Author</author>
  </authors>
  <commentList>
    <comment ref="J8" authorId="0" shapeId="0">
      <text>
        <r>
          <rPr>
            <b/>
            <sz val="9"/>
            <color indexed="81"/>
            <rFont val="Tahoma"/>
            <family val="2"/>
          </rPr>
          <t>SOF 24 FRENCH OLYMPIC WEEK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INT EVENT - PALMA</t>
        </r>
      </text>
    </comment>
  </commentList>
</comments>
</file>

<file path=xl/sharedStrings.xml><?xml version="1.0" encoding="utf-8"?>
<sst xmlns="http://schemas.openxmlformats.org/spreadsheetml/2006/main" count="607" uniqueCount="260">
  <si>
    <t>S.No.</t>
  </si>
  <si>
    <t>Name</t>
  </si>
  <si>
    <t>S.No</t>
  </si>
  <si>
    <t>49er:FX</t>
  </si>
  <si>
    <t>Vishnu Saravanan</t>
  </si>
  <si>
    <t>DOB</t>
  </si>
  <si>
    <t>12.03.1996/26.02.1995</t>
  </si>
  <si>
    <t>18.03.1998</t>
  </si>
  <si>
    <t>09.12.2002</t>
  </si>
  <si>
    <t>13.08.1999</t>
  </si>
  <si>
    <t>D.O.B</t>
  </si>
  <si>
    <t>ISHWARIYA GANESH</t>
  </si>
  <si>
    <t>GITESH</t>
  </si>
  <si>
    <t>AVINASH YADAV</t>
  </si>
  <si>
    <t>DEEPAK K SAINI</t>
  </si>
  <si>
    <t>NEKI RAM</t>
  </si>
  <si>
    <t>ABDUL KALAM</t>
  </si>
  <si>
    <t>MAHAPRABHU</t>
  </si>
  <si>
    <t>NP</t>
  </si>
  <si>
    <t>SHITAL SENDHAV</t>
  </si>
  <si>
    <t>SACHIN GANESH</t>
  </si>
  <si>
    <t>02.02.1995</t>
  </si>
  <si>
    <t>NETHRA KUMANAN</t>
  </si>
  <si>
    <t>18.07.2006</t>
  </si>
  <si>
    <t>21.08.1997</t>
  </si>
  <si>
    <t>24.02.1999</t>
  </si>
  <si>
    <t>10.12.1987</t>
  </si>
  <si>
    <t>05.06.1988</t>
  </si>
  <si>
    <t>01.01.1996</t>
  </si>
  <si>
    <t>19.10.1997</t>
  </si>
  <si>
    <t>17.08.1999</t>
  </si>
  <si>
    <t>14.06.1998</t>
  </si>
  <si>
    <t>16.03.2006</t>
  </si>
  <si>
    <t>CLUB</t>
  </si>
  <si>
    <t>AYN</t>
  </si>
  <si>
    <t>INWTC MUMBAI</t>
  </si>
  <si>
    <t>EMESA</t>
  </si>
  <si>
    <t>TNSA</t>
  </si>
  <si>
    <t>02.01.1997</t>
  </si>
  <si>
    <t>CESC</t>
  </si>
  <si>
    <t>NSS BHOPAL</t>
  </si>
  <si>
    <t>INSA</t>
  </si>
  <si>
    <t>INWTC GOA</t>
  </si>
  <si>
    <t>GYA</t>
  </si>
  <si>
    <t>Club</t>
  </si>
  <si>
    <t>49ER (MEN)</t>
  </si>
  <si>
    <t>SATISH YADAV/ ALANKAR SURYAWANSHI</t>
  </si>
  <si>
    <t>19.04.2002/ 13.06.2000</t>
  </si>
  <si>
    <t>RITIKA DANGI</t>
  </si>
  <si>
    <t>07.05.2005</t>
  </si>
  <si>
    <t>ADHIKESH JAGTAP</t>
  </si>
  <si>
    <t>23.10.1996</t>
  </si>
  <si>
    <t>09.02.2000</t>
  </si>
  <si>
    <t>S MANEESH RAJAA</t>
  </si>
  <si>
    <t>01.03.1999</t>
  </si>
  <si>
    <t>Prince Noble/ Manu Francis</t>
  </si>
  <si>
    <t>Anand Thakur/ Satyam Rangad</t>
  </si>
  <si>
    <t>SCORE</t>
  </si>
  <si>
    <t>OYA</t>
  </si>
  <si>
    <t>KATYA COELHO</t>
  </si>
  <si>
    <t>IQ FOIL- MEN</t>
  </si>
  <si>
    <t>IQ FOIL- WOMEN</t>
  </si>
  <si>
    <t>DAYNE COELHO</t>
  </si>
  <si>
    <t>29.11.2005</t>
  </si>
  <si>
    <t>NO. OF ENTRIES (N)</t>
  </si>
  <si>
    <t>POS. IN REGATTA (P)</t>
  </si>
  <si>
    <t>TIME ADJUSTMENT FACTOR (T)</t>
  </si>
  <si>
    <t>SAURABH KUMAR</t>
  </si>
  <si>
    <t>01.02.1999</t>
  </si>
  <si>
    <t>INWTC(MBI)</t>
  </si>
  <si>
    <t>BINOOB M / AJAY RAJ SINGH</t>
  </si>
  <si>
    <t>INWTC(KOC)</t>
  </si>
  <si>
    <t>INWTC(V)</t>
  </si>
  <si>
    <t>470 (MIXED)</t>
  </si>
  <si>
    <t>RK SHARMA</t>
  </si>
  <si>
    <t>SUDHANSHU SHEKHAR</t>
  </si>
  <si>
    <t>SHRADDHA VERMA</t>
  </si>
  <si>
    <t>NAINCY RAI</t>
  </si>
  <si>
    <t>26.04.2003/ 30.06.1994</t>
  </si>
  <si>
    <t>SIKHANSHU SINGH</t>
  </si>
  <si>
    <t>TSC</t>
  </si>
  <si>
    <t>10.07.2005</t>
  </si>
  <si>
    <t>RAJESH PANDIAN P</t>
  </si>
  <si>
    <t>NANHE RAJA BUNDELA</t>
  </si>
  <si>
    <t>JEYAPRAKASH G</t>
  </si>
  <si>
    <t>15.06.2001</t>
  </si>
  <si>
    <t>02.06.2005</t>
  </si>
  <si>
    <t>11.03.2001</t>
  </si>
  <si>
    <t>ILCA 7</t>
  </si>
  <si>
    <t>ILCA 6</t>
  </si>
  <si>
    <t>6</t>
  </si>
  <si>
    <t>AMIT/ NEERAJ</t>
  </si>
  <si>
    <t>27.07.1999/ 13.02.1996</t>
  </si>
  <si>
    <t xml:space="preserve"> 08.06.2004 / 08.12.1995  </t>
  </si>
  <si>
    <t>JASVEER SINGH</t>
  </si>
  <si>
    <t>01.02.2002</t>
  </si>
  <si>
    <t>NEHA THAKUR</t>
  </si>
  <si>
    <t>24.08.2006</t>
  </si>
  <si>
    <t>ANIRAJ SENDHAV</t>
  </si>
  <si>
    <t>HARSHITA TOMAR / SHITAL VERMA</t>
  </si>
  <si>
    <t>02.03.2002 / 26.02.2007</t>
  </si>
  <si>
    <t xml:space="preserve">INWTC(MBI) </t>
  </si>
  <si>
    <t>BIKRAM MOHAPATRA</t>
  </si>
  <si>
    <t>ASHWINI BHARDWAJ</t>
  </si>
  <si>
    <t>01.10.1995</t>
  </si>
  <si>
    <t>MANISH SHARMA</t>
  </si>
  <si>
    <t>DIVYANSHI MISHRA</t>
  </si>
  <si>
    <t>14.06.2007 / 15.08.2005</t>
  </si>
  <si>
    <t>VIDHYANSHI MISHRA</t>
  </si>
  <si>
    <t>PIYUSH</t>
  </si>
  <si>
    <t>14.05.2005</t>
  </si>
  <si>
    <t>17</t>
  </si>
  <si>
    <t>ARUN KUMAR SINGH</t>
  </si>
  <si>
    <t>25.06.1998</t>
  </si>
  <si>
    <t>10.07.1997</t>
  </si>
  <si>
    <t>INWTC MBI</t>
  </si>
  <si>
    <t>EMESC</t>
  </si>
  <si>
    <t>TALWINDER SINGH</t>
  </si>
  <si>
    <t>14.12.2000</t>
  </si>
  <si>
    <t>01.05.1999</t>
  </si>
  <si>
    <t>SUKHPREET SINGH</t>
  </si>
  <si>
    <t>18.04.1999</t>
  </si>
  <si>
    <t>THAMEL SUNIL</t>
  </si>
  <si>
    <t>26.08.2000</t>
  </si>
  <si>
    <t>24.04.2000</t>
  </si>
  <si>
    <t>MARABOINA DHARMENDER</t>
  </si>
  <si>
    <t>10.04.1999</t>
  </si>
  <si>
    <t>YARRA JANAKIRAMUDU</t>
  </si>
  <si>
    <t>EABAD ALI</t>
  </si>
  <si>
    <t>16.04.1994</t>
  </si>
  <si>
    <t>NAVEEN SINGH RAWAT</t>
  </si>
  <si>
    <t>RAHUL CHOUDHARY</t>
  </si>
  <si>
    <t>08.11.2002 / 15.02.2001</t>
  </si>
  <si>
    <t>MAJ ADITYA SANGWAN</t>
  </si>
  <si>
    <t>DEBASMITA KAR</t>
  </si>
  <si>
    <t>12.07.2007</t>
  </si>
  <si>
    <t>NIKHAMONI BORA</t>
  </si>
  <si>
    <t>NEST/SAA</t>
  </si>
  <si>
    <t>06.04.2001</t>
  </si>
  <si>
    <t>1(0 RACE CMPLTD)</t>
  </si>
  <si>
    <t>AKSHAT KUMAR DOHARE</t>
  </si>
  <si>
    <t>10.12.2007</t>
  </si>
  <si>
    <t xml:space="preserve">VISHAL SINGH/ SANJAY KUMAR </t>
  </si>
  <si>
    <t xml:space="preserve"> AYN</t>
  </si>
  <si>
    <t>08.06.2000/21.07.1976</t>
  </si>
  <si>
    <t>JAIWANT SINGH/NAVA BHARATH</t>
  </si>
  <si>
    <t>ABHISHEK KUMAR PANDEY/VIGNESH S</t>
  </si>
  <si>
    <t>24.07.2001/27.07.2001</t>
  </si>
  <si>
    <t xml:space="preserve"> AYN/CESE</t>
  </si>
  <si>
    <t>THANUJA KAMESHWAR/DHARANI LAVETI</t>
  </si>
  <si>
    <t>TSA</t>
  </si>
  <si>
    <t>RAMYA SARAVANAN</t>
  </si>
  <si>
    <t>DOIPHODE SI</t>
  </si>
  <si>
    <t>SOMYA SINGH PATEL</t>
  </si>
  <si>
    <t>25.04.2007/ 24.03.2006</t>
  </si>
  <si>
    <t>CHUNNU KUMAR</t>
  </si>
  <si>
    <t>AASTHA SENAPATI</t>
  </si>
  <si>
    <t>AYN/MGGASC</t>
  </si>
  <si>
    <t xml:space="preserve">12.10.2004/ 15.09.2003 </t>
  </si>
  <si>
    <t>KOTESWARA RAO</t>
  </si>
  <si>
    <t>VISHAKHA PAWAR</t>
  </si>
  <si>
    <t xml:space="preserve">22.06.2000/ </t>
  </si>
  <si>
    <t>SHASHANK BATHAM</t>
  </si>
  <si>
    <t>AABHA BEDHIYA</t>
  </si>
  <si>
    <t>HARSHA VARDHAN YERRA</t>
  </si>
  <si>
    <t>06.08.2007</t>
  </si>
  <si>
    <t>GURJIT SINGH</t>
  </si>
  <si>
    <t>AKSHAY RAMESH KULAT</t>
  </si>
  <si>
    <t>SHAIK GAFOOR SHANF</t>
  </si>
  <si>
    <t>18.02.2001</t>
  </si>
  <si>
    <t>MOHIT NAIN</t>
  </si>
  <si>
    <t>09.12.2001</t>
  </si>
  <si>
    <t>RAISE KHAN</t>
  </si>
  <si>
    <t>18.08.1996</t>
  </si>
  <si>
    <t>SANKARAPANDIAN R</t>
  </si>
  <si>
    <t>14.10.2002</t>
  </si>
  <si>
    <t>LOGESH R</t>
  </si>
  <si>
    <t>18.06.2001</t>
  </si>
  <si>
    <t>KADALARASAN M</t>
  </si>
  <si>
    <t>05.04.2005</t>
  </si>
  <si>
    <t>AARYA UNMESH RAOTE</t>
  </si>
  <si>
    <t>RBYC</t>
  </si>
  <si>
    <t>10.09.2008</t>
  </si>
  <si>
    <t>MITHILESH KUMAR</t>
  </si>
  <si>
    <t>30.07.1997</t>
  </si>
  <si>
    <t>SK NEYAJ ALI</t>
  </si>
  <si>
    <t>07.01.2001</t>
  </si>
  <si>
    <t>RAJ SANTOSH PATIL</t>
  </si>
  <si>
    <t>YAM</t>
  </si>
  <si>
    <t>05.01.2006</t>
  </si>
  <si>
    <t>SAA</t>
  </si>
  <si>
    <t>07.01.2005</t>
  </si>
  <si>
    <t xml:space="preserve">YAI ASIAN GAMES SELECTION TRAIL-2
21 TO 28 JAN 26
</t>
  </si>
  <si>
    <t xml:space="preserve">YAI ASIAN GAMES SELECTION TRAIL-2
24 TO 30 NOV 25
</t>
  </si>
  <si>
    <t>N HEMANTH/ HARDEEP SINGH</t>
  </si>
  <si>
    <t>27.08.2002/ 01.09.2003</t>
  </si>
  <si>
    <t xml:space="preserve">YAI ASIAN GAMES SELECTION TRAIL-1
24 TO 30 NOV 25
</t>
  </si>
  <si>
    <t>VIVEK</t>
  </si>
  <si>
    <t>MG&amp;G AREA</t>
  </si>
  <si>
    <t>KHUSHPREET SINGH</t>
  </si>
  <si>
    <t>SUKHWINDER SINGH</t>
  </si>
  <si>
    <t>AKHIL S NAIR</t>
  </si>
  <si>
    <t>20.12.2001</t>
  </si>
  <si>
    <t>31.03.2001</t>
  </si>
  <si>
    <t>01.11.1996</t>
  </si>
  <si>
    <t>4</t>
  </si>
  <si>
    <t>19.02.2003/ 08.11.2001</t>
  </si>
  <si>
    <t>10.04.1998/ 01.01.1996</t>
  </si>
  <si>
    <t>07.11.1996/ 07.11.1996</t>
  </si>
  <si>
    <t>24.05.2007/ 11.10.2009</t>
  </si>
  <si>
    <t>UMA CHOUHAN</t>
  </si>
  <si>
    <t xml:space="preserve">YAI ASIAN GAMES SELECTION TRAIL-3
07-13 FEB 26 
</t>
  </si>
  <si>
    <t>TOTAL</t>
  </si>
  <si>
    <t xml:space="preserve">YAI ASIAN GAMES SELECTION TRAIL-3
07-13 FEB 26
</t>
  </si>
  <si>
    <t>16</t>
  </si>
  <si>
    <t>ARAMBAM MAROON SINGH</t>
  </si>
  <si>
    <t>JISHNU MON R</t>
  </si>
  <si>
    <t>FORMULA KITE (MEN)</t>
  </si>
  <si>
    <t>SER</t>
  </si>
  <si>
    <t>NAME OF SAILOR</t>
  </si>
  <si>
    <t xml:space="preserve">YAI SENIOR NATIONALS 2025/SAIL INDIA, MUMBAI </t>
  </si>
  <si>
    <t>YAI SENIOR NATIONALS 2024, MUMBAI</t>
  </si>
  <si>
    <t xml:space="preserve">SAIL INDIA 2024, MUMBAI </t>
  </si>
  <si>
    <t>ALL INDIA WINDSURFING &amp; KITEBOARDING CHAMPIONSHIP GOA 2025</t>
  </si>
  <si>
    <t>ALL INDIA WINDSURFING &amp; KITEBOARDING CHAMPIONSHIP GOA 2026</t>
  </si>
  <si>
    <t>AS ON</t>
  </si>
  <si>
    <t>PERIOD</t>
  </si>
  <si>
    <t>FROM</t>
  </si>
  <si>
    <t>TO</t>
  </si>
  <si>
    <t>NO OF WEEKS TILL DATE</t>
  </si>
  <si>
    <t>NATIONALS SCORE + BEST TWO (OUT OF REST)</t>
  </si>
  <si>
    <t>CHITRESH TATHA</t>
  </si>
  <si>
    <t>30.10.2001</t>
  </si>
  <si>
    <t>K GOWTHAM</t>
  </si>
  <si>
    <t>18.04.2001</t>
  </si>
  <si>
    <t>DURGA PRASAD ERRA</t>
  </si>
  <si>
    <t>28.12.2002</t>
  </si>
  <si>
    <t>3 (NT CMPLTD 3 RACES)</t>
  </si>
  <si>
    <t>ASISH S ROY</t>
  </si>
  <si>
    <t>20.08.2001</t>
  </si>
  <si>
    <t>HRIDIN NK</t>
  </si>
  <si>
    <t>04.05.2000</t>
  </si>
  <si>
    <t>FORMULA KITE (WOMEN)</t>
  </si>
  <si>
    <t xml:space="preserve">ALL INDIA WINDSURFING &amp; KITEBOARDING CHAMPIONSHIP GOA 2025 </t>
  </si>
  <si>
    <t>YAI All INDIA BOARDSAILING &amp; KITEBOARDING CHAMPIONSHIP 2026</t>
  </si>
  <si>
    <t>RHEA BALIWALA</t>
  </si>
  <si>
    <t>26.03.1989</t>
  </si>
  <si>
    <t>PKA</t>
  </si>
  <si>
    <t>NACRA 17</t>
  </si>
  <si>
    <t xml:space="preserve">YAI SENIOR NATIONALS 2025 / SAIL INDIA, MUMBAI </t>
  </si>
  <si>
    <t xml:space="preserve">YAI SR NATIONALS 2024, MUMBAI </t>
  </si>
  <si>
    <t>SAIL INDIA 2024, MUMBAI</t>
  </si>
  <si>
    <t>YAI MULTI CLASS REGATTA 2024, MBI</t>
  </si>
  <si>
    <t>DOIPHODE SI / RAMYA SARAVANAN</t>
  </si>
  <si>
    <t>07.11.1996 / 29.09.2000</t>
  </si>
  <si>
    <t>LT CDR AMAN MOHAN VYAS / AASTHA SENAPATI</t>
  </si>
  <si>
    <t>21.06.1994 / 15.09.2003</t>
  </si>
  <si>
    <t>INWTC (MBI)</t>
  </si>
  <si>
    <t>BRIJRAJ VERMA / VISHAKA SANJAY PAWAR</t>
  </si>
  <si>
    <t>18.01.1982  /  29.05.2003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</si>
</sst>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0.000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Arial"/>
      <family val="2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71">
    <xf numFmtId="0" fontId="0" fillId="0" borderId="0" xfId="0"/>
    <xf numFmtId="0" fontId="1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/>
    <xf numFmtId="0" fontId="2" fillId="2" borderId="1" xfId="0" applyNumberFormat="1" applyFont="1" applyFill="1" applyBorder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vertical="center"/>
    </xf>
    <xf numFmtId="0" fontId="0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0" borderId="0" xfId="0" applyNumberFormat="1" applyFont="1" applyAlignment="1">
      <alignment vertical="center" wrapText="1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49" fontId="8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9" fillId="3" borderId="1" xfId="0" applyNumberFormat="1" applyFont="1" applyFill="1" applyBorder="1" applyAlignment="1">
      <alignment horizontal="left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4" borderId="0" xfId="0" applyNumberFormat="1" applyFont="1" applyFill="1" applyAlignment="1">
      <alignment horizontal="center" vertical="center"/>
    </xf>
    <xf numFmtId="0" fontId="0" fillId="6" borderId="0" xfId="0" applyNumberFormat="1" applyFill="1"/>
    <xf numFmtId="0" fontId="9" fillId="6" borderId="0" xfId="0" applyNumberFormat="1" applyFont="1" applyFill="1" applyAlignment="1">
      <alignment horizontal="center" vertical="center"/>
    </xf>
    <xf numFmtId="0" fontId="0" fillId="3" borderId="0" xfId="0" applyNumberFormat="1" applyFill="1"/>
    <xf numFmtId="0" fontId="0" fillId="0" borderId="0" xfId="0" applyNumberFormat="1" applyAlignment="1">
      <alignment horizontal="center" vertical="center" wrapText="1"/>
    </xf>
    <xf numFmtId="0" fontId="10" fillId="0" borderId="1" xfId="0" applyNumberFormat="1" applyFont="1" applyBorder="1" applyAlignment="1">
      <alignment horizontal="left" vertical="center" wrapText="1"/>
    </xf>
    <xf numFmtId="0" fontId="9" fillId="0" borderId="0" xfId="0" applyNumberFormat="1" applyFont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 wrapText="1"/>
    </xf>
    <xf numFmtId="0" fontId="11" fillId="6" borderId="0" xfId="0" applyNumberFormat="1" applyFont="1" applyFill="1" applyAlignment="1">
      <alignment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ont="1" applyFill="1" applyAlignment="1">
      <alignment horizontal="center" vertical="center"/>
    </xf>
    <xf numFmtId="0" fontId="0" fillId="7" borderId="0" xfId="0" applyNumberFormat="1" applyFont="1" applyFill="1" applyAlignment="1">
      <alignment vertical="center"/>
    </xf>
    <xf numFmtId="0" fontId="1" fillId="7" borderId="0" xfId="0" applyNumberFormat="1" applyFont="1" applyFill="1"/>
    <xf numFmtId="0" fontId="8" fillId="7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 vertical="center"/>
    </xf>
    <xf numFmtId="0" fontId="0" fillId="7" borderId="0" xfId="0" applyNumberFormat="1" applyFill="1"/>
    <xf numFmtId="0" fontId="0" fillId="7" borderId="0" xfId="0" applyNumberFormat="1" applyFill="1" applyAlignment="1">
      <alignment horizontal="center"/>
    </xf>
    <xf numFmtId="0" fontId="3" fillId="4" borderId="1" xfId="0" applyNumberFormat="1" applyFont="1" applyFill="1" applyBorder="1" applyAlignment="1">
      <alignment horizontal="center" vertical="center"/>
    </xf>
    <xf numFmtId="0" fontId="12" fillId="0" borderId="0" xfId="0" applyNumberFormat="1" applyFont="1" applyAlignment="1">
      <alignment horizontal="center" vertical="center" wrapText="1"/>
    </xf>
    <xf numFmtId="0" fontId="12" fillId="0" borderId="0" xfId="0" applyNumberFormat="1" applyFont="1" applyAlignment="1">
      <alignment vertical="center"/>
    </xf>
    <xf numFmtId="2" fontId="11" fillId="2" borderId="1" xfId="0" applyNumberFormat="1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 wrapText="1"/>
    </xf>
    <xf numFmtId="0" fontId="11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2" fontId="11" fillId="2" borderId="4" xfId="0" applyNumberFormat="1" applyFont="1" applyFill="1" applyBorder="1" applyAlignment="1">
      <alignment horizontal="center" vertical="center"/>
    </xf>
    <xf numFmtId="2" fontId="10" fillId="7" borderId="1" xfId="0" applyNumberFormat="1" applyFont="1" applyFill="1" applyBorder="1" applyAlignment="1">
      <alignment horizontal="center" vertical="center"/>
    </xf>
    <xf numFmtId="0" fontId="14" fillId="0" borderId="0" xfId="0" applyNumberFormat="1" applyFont="1" applyAlignment="1">
      <alignment vertical="center"/>
    </xf>
    <xf numFmtId="0" fontId="10" fillId="0" borderId="0" xfId="0" applyNumberFormat="1" applyFont="1" applyAlignment="1">
      <alignment vertical="center"/>
    </xf>
    <xf numFmtId="0" fontId="11" fillId="0" borderId="1" xfId="0" applyNumberFormat="1" applyFont="1" applyBorder="1" applyAlignment="1">
      <alignment horizontal="left" vertical="center" wrapText="1"/>
    </xf>
    <xf numFmtId="0" fontId="10" fillId="3" borderId="1" xfId="0" applyNumberFormat="1" applyFont="1" applyFill="1" applyBorder="1" applyAlignment="1">
      <alignment vertical="center" wrapText="1"/>
    </xf>
    <xf numFmtId="0" fontId="10" fillId="3" borderId="1" xfId="0" applyNumberFormat="1" applyFont="1" applyFill="1" applyBorder="1" applyAlignment="1">
      <alignment horizontal="left" vertical="center" wrapText="1"/>
    </xf>
    <xf numFmtId="0" fontId="15" fillId="6" borderId="0" xfId="0" applyNumberFormat="1" applyFont="1" applyFill="1" applyAlignment="1">
      <alignment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vertical="center"/>
    </xf>
    <xf numFmtId="0" fontId="11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NumberFormat="1" applyFont="1" applyBorder="1"/>
    <xf numFmtId="49" fontId="11" fillId="0" borderId="1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vertical="center" wrapText="1"/>
    </xf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2" borderId="0" xfId="0" applyNumberFormat="1" applyFont="1" applyFill="1" applyAlignment="1">
      <alignment horizontal="center" vertical="center"/>
    </xf>
    <xf numFmtId="0" fontId="17" fillId="7" borderId="0" xfId="0" applyNumberFormat="1" applyFont="1" applyFill="1" applyAlignment="1">
      <alignment vertical="center"/>
    </xf>
    <xf numFmtId="0" fontId="10" fillId="0" borderId="0" xfId="0" applyNumberFormat="1" applyFont="1"/>
    <xf numFmtId="0" fontId="10" fillId="0" borderId="0" xfId="0" applyNumberFormat="1" applyFont="1" applyAlignment="1">
      <alignment horizontal="center"/>
    </xf>
    <xf numFmtId="0" fontId="11" fillId="2" borderId="1" xfId="0" applyNumberFormat="1" applyFont="1" applyFill="1" applyBorder="1" applyAlignment="1">
      <alignment horizontal="center" vertical="center"/>
    </xf>
    <xf numFmtId="0" fontId="10" fillId="7" borderId="1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Alignment="1">
      <alignment horizontal="center"/>
    </xf>
    <xf numFmtId="0" fontId="11" fillId="0" borderId="1" xfId="0" applyNumberFormat="1" applyFont="1" applyBorder="1" applyAlignment="1">
      <alignment vertical="center" wrapText="1"/>
    </xf>
    <xf numFmtId="0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vertical="center"/>
    </xf>
    <xf numFmtId="0" fontId="14" fillId="3" borderId="1" xfId="0" applyNumberFormat="1" applyFont="1" applyFill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center" vertical="center" wrapText="1"/>
    </xf>
    <xf numFmtId="165" fontId="14" fillId="2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/>
    </xf>
    <xf numFmtId="0" fontId="11" fillId="3" borderId="1" xfId="0" applyNumberFormat="1" applyFont="1" applyFill="1" applyBorder="1" applyAlignment="1">
      <alignment vertical="center"/>
    </xf>
    <xf numFmtId="0" fontId="10" fillId="0" borderId="1" xfId="0" applyNumberFormat="1" applyFont="1" applyFill="1" applyBorder="1" applyAlignment="1">
      <alignment horizontal="left" vertical="center" wrapText="1"/>
    </xf>
    <xf numFmtId="0" fontId="21" fillId="4" borderId="1" xfId="0" applyNumberFormat="1" applyFont="1" applyFill="1" applyBorder="1" applyAlignment="1">
      <alignment horizontal="center" vertical="center"/>
    </xf>
    <xf numFmtId="15" fontId="21" fillId="8" borderId="1" xfId="0" applyNumberFormat="1" applyFont="1" applyFill="1" applyBorder="1" applyAlignment="1">
      <alignment horizontal="center" vertical="center" wrapText="1"/>
    </xf>
    <xf numFmtId="15" fontId="21" fillId="5" borderId="1" xfId="0" applyNumberFormat="1" applyFont="1" applyFill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left" vertical="center" wrapText="1"/>
    </xf>
    <xf numFmtId="0" fontId="23" fillId="0" borderId="1" xfId="0" applyNumberFormat="1" applyFont="1" applyBorder="1" applyAlignment="1">
      <alignment horizontal="left" vertical="center"/>
    </xf>
    <xf numFmtId="0" fontId="24" fillId="0" borderId="1" xfId="0" applyNumberFormat="1" applyFont="1" applyBorder="1" applyAlignment="1">
      <alignment horizontal="center" vertical="center" wrapText="1"/>
    </xf>
    <xf numFmtId="2" fontId="24" fillId="2" borderId="1" xfId="0" applyNumberFormat="1" applyFont="1" applyFill="1" applyBorder="1" applyAlignment="1">
      <alignment horizontal="center" vertical="center"/>
    </xf>
    <xf numFmtId="0" fontId="23" fillId="3" borderId="1" xfId="0" applyNumberFormat="1" applyFont="1" applyFill="1" applyBorder="1" applyAlignment="1">
      <alignment horizontal="center" vertical="center"/>
    </xf>
    <xf numFmtId="2" fontId="23" fillId="7" borderId="1" xfId="0" applyNumberFormat="1" applyFont="1" applyFill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wrapText="1"/>
    </xf>
    <xf numFmtId="0" fontId="24" fillId="0" borderId="1" xfId="0" applyNumberFormat="1" applyFont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2" fontId="23" fillId="2" borderId="1" xfId="0" applyNumberFormat="1" applyFont="1" applyFill="1" applyBorder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24" fillId="0" borderId="1" xfId="0" applyNumberFormat="1" applyFont="1" applyBorder="1" applyAlignment="1">
      <alignment horizontal="center" vertical="center"/>
    </xf>
    <xf numFmtId="0" fontId="24" fillId="0" borderId="1" xfId="0" applyNumberFormat="1" applyFont="1" applyBorder="1" applyAlignment="1">
      <alignment horizontal="left" vertical="center" wrapText="1"/>
    </xf>
    <xf numFmtId="0" fontId="23" fillId="0" borderId="10" xfId="0" applyNumberFormat="1" applyFont="1" applyBorder="1" applyAlignment="1">
      <alignment horizontal="center" vertical="center" wrapText="1"/>
    </xf>
    <xf numFmtId="0" fontId="23" fillId="0" borderId="0" xfId="0" applyNumberFormat="1" applyFont="1" applyAlignment="1">
      <alignment horizontal="left" vertical="center"/>
    </xf>
    <xf numFmtId="0" fontId="23" fillId="2" borderId="0" xfId="0" applyNumberFormat="1" applyFont="1" applyFill="1" applyAlignment="1">
      <alignment horizontal="center" vertical="center"/>
    </xf>
    <xf numFmtId="0" fontId="23" fillId="3" borderId="0" xfId="0" applyNumberFormat="1" applyFont="1" applyFill="1" applyAlignment="1">
      <alignment horizontal="center" vertical="center"/>
    </xf>
    <xf numFmtId="0" fontId="23" fillId="7" borderId="0" xfId="0" applyNumberFormat="1" applyFont="1" applyFill="1" applyAlignment="1">
      <alignment horizontal="center" vertical="center"/>
    </xf>
    <xf numFmtId="0" fontId="21" fillId="5" borderId="1" xfId="0" applyNumberFormat="1" applyFont="1" applyFill="1" applyBorder="1" applyAlignment="1">
      <alignment horizontal="center" vertical="center" wrapText="1"/>
    </xf>
    <xf numFmtId="0" fontId="21" fillId="8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vertical="center" wrapText="1"/>
    </xf>
    <xf numFmtId="0" fontId="6" fillId="0" borderId="1" xfId="0" applyNumberFormat="1" applyFont="1" applyBorder="1" applyAlignment="1">
      <alignment vertical="center"/>
    </xf>
    <xf numFmtId="0" fontId="6" fillId="4" borderId="1" xfId="0" applyNumberFormat="1" applyFont="1" applyFill="1" applyBorder="1" applyAlignment="1">
      <alignment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0" fontId="18" fillId="0" borderId="8" xfId="0" applyNumberFormat="1" applyFont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0" fontId="17" fillId="4" borderId="1" xfId="0" applyNumberFormat="1" applyFont="1" applyFill="1" applyBorder="1" applyAlignment="1">
      <alignment vertical="center" wrapText="1"/>
    </xf>
    <xf numFmtId="0" fontId="18" fillId="0" borderId="1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9" fillId="0" borderId="10" xfId="0" applyNumberFormat="1" applyFont="1" applyBorder="1" applyAlignment="1">
      <alignment horizontal="center" vertical="center"/>
    </xf>
    <xf numFmtId="0" fontId="19" fillId="0" borderId="11" xfId="0" applyNumberFormat="1" applyFont="1" applyBorder="1" applyAlignment="1">
      <alignment horizontal="center" vertical="center"/>
    </xf>
    <xf numFmtId="0" fontId="19" fillId="0" borderId="12" xfId="0" applyNumberFormat="1" applyFont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19" fillId="0" borderId="3" xfId="0" applyNumberFormat="1" applyFont="1" applyBorder="1" applyAlignment="1">
      <alignment horizontal="center" vertical="center"/>
    </xf>
    <xf numFmtId="0" fontId="19" fillId="0" borderId="4" xfId="0" applyNumberFormat="1" applyFont="1" applyBorder="1" applyAlignment="1">
      <alignment horizontal="center" vertical="center"/>
    </xf>
    <xf numFmtId="0" fontId="19" fillId="0" borderId="9" xfId="0" applyNumberFormat="1" applyFont="1" applyBorder="1" applyAlignment="1">
      <alignment horizontal="center" vertical="center"/>
    </xf>
    <xf numFmtId="0" fontId="19" fillId="0" borderId="5" xfId="0" applyNumberFormat="1" applyFont="1" applyBorder="1" applyAlignment="1">
      <alignment horizontal="center" vertical="center"/>
    </xf>
    <xf numFmtId="0" fontId="19" fillId="0" borderId="8" xfId="0" applyNumberFormat="1" applyFont="1" applyBorder="1" applyAlignment="1">
      <alignment horizontal="center" vertical="center"/>
    </xf>
    <xf numFmtId="0" fontId="19" fillId="0" borderId="6" xfId="0" applyNumberFormat="1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3" borderId="1" xfId="0" applyNumberFormat="1" applyFont="1" applyFill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21" fillId="4" borderId="1" xfId="0" applyNumberFormat="1" applyFont="1" applyFill="1" applyBorder="1" applyAlignment="1">
      <alignment horizontal="center" vertical="center" wrapText="1"/>
    </xf>
    <xf numFmtId="0" fontId="21" fillId="5" borderId="1" xfId="0" applyNumberFormat="1" applyFont="1" applyFill="1" applyBorder="1" applyAlignment="1">
      <alignment horizontal="center" vertical="center" wrapText="1"/>
    </xf>
    <xf numFmtId="0" fontId="21" fillId="8" borderId="1" xfId="0" applyNumberFormat="1" applyFont="1" applyFill="1" applyBorder="1" applyAlignment="1">
      <alignment horizontal="center" vertical="center" wrapText="1"/>
    </xf>
    <xf numFmtId="15" fontId="21" fillId="4" borderId="1" xfId="0" applyNumberFormat="1" applyFont="1" applyFill="1" applyBorder="1" applyAlignment="1">
      <alignment horizontal="center" vertical="center" wrapText="1"/>
    </xf>
    <xf numFmtId="0" fontId="20" fillId="0" borderId="7" xfId="0" applyNumberFormat="1" applyFont="1" applyBorder="1" applyAlignment="1">
      <alignment horizontal="center" vertical="center"/>
    </xf>
    <xf numFmtId="0" fontId="20" fillId="0" borderId="0" xfId="0" applyNumberFormat="1" applyFont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0" borderId="11" xfId="0" applyNumberFormat="1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 vertical="center"/>
    </xf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S12"/>
  <sheetViews>
    <sheetView view="pageBreakPreview" zoomScaleNormal="70" zoomScaleSheetLayoutView="100" zoomScalePageLayoutView="70" workbookViewId="0">
      <selection activeCell="B7" sqref="B7"/>
    </sheetView>
  </sheetViews>
  <sheetFormatPr defaultRowHeight="15" x14ac:dyDescent="0.25"/>
  <cols>
    <col min="1" max="1" width="6.5703125" style="9" bestFit="1" customWidth="1"/>
    <col min="2" max="2" width="33.85546875" style="10" bestFit="1" customWidth="1"/>
    <col min="3" max="3" width="25" style="9" bestFit="1" customWidth="1"/>
    <col min="4" max="4" width="11" style="12" bestFit="1" customWidth="1"/>
    <col min="5" max="6" width="10.140625" style="14" customWidth="1"/>
    <col min="7" max="7" width="10.140625" style="9" customWidth="1"/>
    <col min="8" max="12" width="10.140625" style="40" customWidth="1"/>
    <col min="13" max="14" width="10.140625" style="14" customWidth="1"/>
    <col min="15" max="15" width="10.140625" style="9" customWidth="1"/>
    <col min="16" max="16" width="10.140625" style="40" customWidth="1"/>
    <col min="17" max="17" width="15.140625" style="41" bestFit="1" customWidth="1"/>
    <col min="18" max="18" width="9.140625" style="8"/>
    <col min="19" max="19" width="11.5703125" style="8" customWidth="1"/>
    <col min="20" max="16384" width="9.140625" style="8"/>
  </cols>
  <sheetData>
    <row r="1" spans="1:19" ht="57" customHeight="1" x14ac:dyDescent="0.25">
      <c r="A1" s="131" t="s">
        <v>45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</row>
    <row r="2" spans="1:19" ht="80.25" customHeight="1" x14ac:dyDescent="0.25">
      <c r="A2" s="134" t="s">
        <v>0</v>
      </c>
      <c r="B2" s="136" t="s">
        <v>1</v>
      </c>
      <c r="C2" s="134" t="s">
        <v>5</v>
      </c>
      <c r="D2" s="135" t="s">
        <v>33</v>
      </c>
      <c r="E2" s="132" t="s">
        <v>196</v>
      </c>
      <c r="F2" s="132"/>
      <c r="G2" s="132"/>
      <c r="H2" s="132"/>
      <c r="I2" s="132" t="s">
        <v>192</v>
      </c>
      <c r="J2" s="132"/>
      <c r="K2" s="132"/>
      <c r="L2" s="132"/>
      <c r="M2" s="132" t="s">
        <v>213</v>
      </c>
      <c r="N2" s="132"/>
      <c r="O2" s="132"/>
      <c r="P2" s="132"/>
      <c r="Q2" s="133" t="s">
        <v>212</v>
      </c>
    </row>
    <row r="3" spans="1:19" s="11" customFormat="1" ht="105" customHeight="1" x14ac:dyDescent="0.25">
      <c r="A3" s="134"/>
      <c r="B3" s="136"/>
      <c r="C3" s="134"/>
      <c r="D3" s="135"/>
      <c r="E3" s="6" t="s">
        <v>64</v>
      </c>
      <c r="F3" s="6" t="s">
        <v>65</v>
      </c>
      <c r="G3" s="6" t="s">
        <v>66</v>
      </c>
      <c r="H3" s="48" t="s">
        <v>57</v>
      </c>
      <c r="I3" s="6" t="s">
        <v>64</v>
      </c>
      <c r="J3" s="6" t="s">
        <v>65</v>
      </c>
      <c r="K3" s="6" t="s">
        <v>66</v>
      </c>
      <c r="L3" s="48" t="s">
        <v>57</v>
      </c>
      <c r="M3" s="6" t="s">
        <v>64</v>
      </c>
      <c r="N3" s="6" t="s">
        <v>65</v>
      </c>
      <c r="O3" s="6" t="s">
        <v>66</v>
      </c>
      <c r="P3" s="48" t="s">
        <v>57</v>
      </c>
      <c r="Q3" s="133"/>
      <c r="R3" s="17"/>
      <c r="S3" s="17"/>
    </row>
    <row r="4" spans="1:19" s="62" customFormat="1" ht="40.5" customHeight="1" x14ac:dyDescent="0.25">
      <c r="A4" s="55">
        <v>1</v>
      </c>
      <c r="B4" s="63" t="s">
        <v>55</v>
      </c>
      <c r="C4" s="58" t="s">
        <v>6</v>
      </c>
      <c r="D4" s="63" t="s">
        <v>34</v>
      </c>
      <c r="E4" s="57">
        <v>8</v>
      </c>
      <c r="F4" s="57">
        <v>2</v>
      </c>
      <c r="G4" s="58">
        <v>1</v>
      </c>
      <c r="H4" s="59">
        <f t="shared" ref="H4:H11" si="0">101-F4</f>
        <v>99</v>
      </c>
      <c r="I4" s="57">
        <v>8</v>
      </c>
      <c r="J4" s="57">
        <v>1</v>
      </c>
      <c r="K4" s="58">
        <v>1</v>
      </c>
      <c r="L4" s="59">
        <f t="shared" ref="L4:L10" si="1">101-J4</f>
        <v>100</v>
      </c>
      <c r="M4" s="57">
        <v>8</v>
      </c>
      <c r="N4" s="57">
        <v>1</v>
      </c>
      <c r="O4" s="58">
        <v>1</v>
      </c>
      <c r="P4" s="59">
        <f t="shared" ref="P4:P10" si="2">101-N4</f>
        <v>100</v>
      </c>
      <c r="Q4" s="60">
        <f t="shared" ref="Q4:Q12" si="3">H4+P4+L4</f>
        <v>299</v>
      </c>
      <c r="R4" s="61"/>
      <c r="S4" s="61"/>
    </row>
    <row r="5" spans="1:19" s="62" customFormat="1" ht="40.5" customHeight="1" x14ac:dyDescent="0.25">
      <c r="A5" s="55">
        <v>2</v>
      </c>
      <c r="B5" s="56" t="s">
        <v>70</v>
      </c>
      <c r="C5" s="25" t="s">
        <v>132</v>
      </c>
      <c r="D5" s="35" t="s">
        <v>34</v>
      </c>
      <c r="E5" s="57">
        <v>8</v>
      </c>
      <c r="F5" s="39">
        <v>1</v>
      </c>
      <c r="G5" s="58">
        <v>1</v>
      </c>
      <c r="H5" s="59">
        <f t="shared" si="0"/>
        <v>100</v>
      </c>
      <c r="I5" s="57">
        <v>8</v>
      </c>
      <c r="J5" s="39">
        <v>3</v>
      </c>
      <c r="K5" s="58">
        <v>1</v>
      </c>
      <c r="L5" s="59">
        <f t="shared" si="1"/>
        <v>98</v>
      </c>
      <c r="M5" s="57">
        <v>8</v>
      </c>
      <c r="N5" s="39">
        <v>2</v>
      </c>
      <c r="O5" s="58">
        <v>1</v>
      </c>
      <c r="P5" s="59">
        <f t="shared" si="2"/>
        <v>99</v>
      </c>
      <c r="Q5" s="60">
        <f t="shared" si="3"/>
        <v>297</v>
      </c>
      <c r="R5" s="61"/>
      <c r="S5" s="61"/>
    </row>
    <row r="6" spans="1:19" s="62" customFormat="1" ht="40.5" customHeight="1" x14ac:dyDescent="0.25">
      <c r="A6" s="55">
        <v>3</v>
      </c>
      <c r="B6" s="63" t="s">
        <v>56</v>
      </c>
      <c r="C6" s="58" t="s">
        <v>207</v>
      </c>
      <c r="D6" s="63" t="s">
        <v>35</v>
      </c>
      <c r="E6" s="57">
        <v>8</v>
      </c>
      <c r="F6" s="57">
        <v>3</v>
      </c>
      <c r="G6" s="58">
        <v>1</v>
      </c>
      <c r="H6" s="59">
        <f t="shared" si="0"/>
        <v>98</v>
      </c>
      <c r="I6" s="57">
        <v>8</v>
      </c>
      <c r="J6" s="57">
        <v>2</v>
      </c>
      <c r="K6" s="58">
        <v>1</v>
      </c>
      <c r="L6" s="59">
        <f t="shared" si="1"/>
        <v>99</v>
      </c>
      <c r="M6" s="57">
        <v>8</v>
      </c>
      <c r="N6" s="57">
        <v>3</v>
      </c>
      <c r="O6" s="58">
        <v>1</v>
      </c>
      <c r="P6" s="59">
        <f t="shared" si="2"/>
        <v>98</v>
      </c>
      <c r="Q6" s="60">
        <f t="shared" si="3"/>
        <v>295</v>
      </c>
      <c r="R6" s="61"/>
      <c r="S6" s="61"/>
    </row>
    <row r="7" spans="1:19" s="38" customFormat="1" ht="40.5" customHeight="1" x14ac:dyDescent="0.25">
      <c r="A7" s="55">
        <v>4</v>
      </c>
      <c r="B7" s="56" t="s">
        <v>46</v>
      </c>
      <c r="C7" s="25" t="s">
        <v>47</v>
      </c>
      <c r="D7" s="35" t="s">
        <v>35</v>
      </c>
      <c r="E7" s="57">
        <v>8</v>
      </c>
      <c r="F7" s="57">
        <v>6</v>
      </c>
      <c r="G7" s="58">
        <v>1</v>
      </c>
      <c r="H7" s="59">
        <f t="shared" si="0"/>
        <v>95</v>
      </c>
      <c r="I7" s="57">
        <v>8</v>
      </c>
      <c r="J7" s="57">
        <v>4</v>
      </c>
      <c r="K7" s="58">
        <v>1</v>
      </c>
      <c r="L7" s="59">
        <f t="shared" si="1"/>
        <v>97</v>
      </c>
      <c r="M7" s="57">
        <v>8</v>
      </c>
      <c r="N7" s="57">
        <v>4</v>
      </c>
      <c r="O7" s="58">
        <v>1</v>
      </c>
      <c r="P7" s="59">
        <f t="shared" si="2"/>
        <v>97</v>
      </c>
      <c r="Q7" s="60">
        <f t="shared" si="3"/>
        <v>289</v>
      </c>
    </row>
    <row r="8" spans="1:19" s="38" customFormat="1" ht="40.5" customHeight="1" x14ac:dyDescent="0.25">
      <c r="A8" s="55">
        <v>5</v>
      </c>
      <c r="B8" s="56" t="s">
        <v>145</v>
      </c>
      <c r="C8" s="25" t="s">
        <v>206</v>
      </c>
      <c r="D8" s="35" t="s">
        <v>143</v>
      </c>
      <c r="E8" s="57">
        <v>8</v>
      </c>
      <c r="F8" s="26">
        <v>5</v>
      </c>
      <c r="G8" s="58">
        <v>1</v>
      </c>
      <c r="H8" s="59">
        <f t="shared" si="0"/>
        <v>96</v>
      </c>
      <c r="I8" s="57">
        <v>8</v>
      </c>
      <c r="J8" s="26">
        <v>6</v>
      </c>
      <c r="K8" s="58">
        <v>1</v>
      </c>
      <c r="L8" s="59">
        <f t="shared" si="1"/>
        <v>95</v>
      </c>
      <c r="M8" s="57">
        <v>8</v>
      </c>
      <c r="N8" s="26">
        <v>6</v>
      </c>
      <c r="O8" s="58">
        <v>1</v>
      </c>
      <c r="P8" s="59">
        <f t="shared" si="2"/>
        <v>95</v>
      </c>
      <c r="Q8" s="60">
        <f t="shared" si="3"/>
        <v>286</v>
      </c>
    </row>
    <row r="9" spans="1:19" s="38" customFormat="1" ht="40.5" customHeight="1" x14ac:dyDescent="0.25">
      <c r="A9" s="55">
        <v>6</v>
      </c>
      <c r="B9" s="64" t="s">
        <v>91</v>
      </c>
      <c r="C9" s="26" t="s">
        <v>92</v>
      </c>
      <c r="D9" s="65" t="s">
        <v>35</v>
      </c>
      <c r="E9" s="57">
        <v>8</v>
      </c>
      <c r="F9" s="26">
        <v>8</v>
      </c>
      <c r="G9" s="58">
        <v>1</v>
      </c>
      <c r="H9" s="59">
        <f t="shared" si="0"/>
        <v>93</v>
      </c>
      <c r="I9" s="57">
        <v>8</v>
      </c>
      <c r="J9" s="26">
        <v>5</v>
      </c>
      <c r="K9" s="58">
        <v>1</v>
      </c>
      <c r="L9" s="59">
        <f t="shared" si="1"/>
        <v>96</v>
      </c>
      <c r="M9" s="57">
        <v>8</v>
      </c>
      <c r="N9" s="26">
        <v>5</v>
      </c>
      <c r="O9" s="58">
        <v>1</v>
      </c>
      <c r="P9" s="59">
        <f t="shared" si="2"/>
        <v>96</v>
      </c>
      <c r="Q9" s="60">
        <f t="shared" si="3"/>
        <v>285</v>
      </c>
    </row>
    <row r="10" spans="1:19" s="38" customFormat="1" ht="40.5" customHeight="1" x14ac:dyDescent="0.25">
      <c r="A10" s="55">
        <v>7</v>
      </c>
      <c r="B10" s="56" t="s">
        <v>146</v>
      </c>
      <c r="C10" s="25" t="s">
        <v>147</v>
      </c>
      <c r="D10" s="35" t="s">
        <v>148</v>
      </c>
      <c r="E10" s="57">
        <v>8</v>
      </c>
      <c r="F10" s="26">
        <v>7</v>
      </c>
      <c r="G10" s="58">
        <v>1</v>
      </c>
      <c r="H10" s="59">
        <f t="shared" si="0"/>
        <v>94</v>
      </c>
      <c r="I10" s="57">
        <v>8</v>
      </c>
      <c r="J10" s="26">
        <v>7</v>
      </c>
      <c r="K10" s="58">
        <v>1</v>
      </c>
      <c r="L10" s="59">
        <f t="shared" si="1"/>
        <v>94</v>
      </c>
      <c r="M10" s="57">
        <v>8</v>
      </c>
      <c r="N10" s="26">
        <v>7</v>
      </c>
      <c r="O10" s="58">
        <v>1</v>
      </c>
      <c r="P10" s="59">
        <f t="shared" si="2"/>
        <v>94</v>
      </c>
      <c r="Q10" s="60">
        <f t="shared" si="3"/>
        <v>282</v>
      </c>
    </row>
    <row r="11" spans="1:19" s="66" customFormat="1" ht="40.5" customHeight="1" x14ac:dyDescent="0.25">
      <c r="A11" s="55">
        <v>8</v>
      </c>
      <c r="B11" s="56" t="s">
        <v>142</v>
      </c>
      <c r="C11" s="25" t="s">
        <v>144</v>
      </c>
      <c r="D11" s="35" t="s">
        <v>143</v>
      </c>
      <c r="E11" s="57">
        <v>8</v>
      </c>
      <c r="F11" s="26">
        <v>4</v>
      </c>
      <c r="G11" s="58">
        <v>1</v>
      </c>
      <c r="H11" s="59">
        <f t="shared" si="0"/>
        <v>97</v>
      </c>
      <c r="I11" s="57">
        <v>8</v>
      </c>
      <c r="J11" s="26" t="s">
        <v>18</v>
      </c>
      <c r="K11" s="58">
        <v>0</v>
      </c>
      <c r="L11" s="59">
        <v>0</v>
      </c>
      <c r="M11" s="57">
        <v>8</v>
      </c>
      <c r="N11" s="26" t="s">
        <v>18</v>
      </c>
      <c r="O11" s="58">
        <v>0</v>
      </c>
      <c r="P11" s="59">
        <v>0</v>
      </c>
      <c r="Q11" s="60">
        <f t="shared" si="3"/>
        <v>97</v>
      </c>
    </row>
    <row r="12" spans="1:19" ht="40.5" customHeight="1" x14ac:dyDescent="0.25">
      <c r="A12" s="55">
        <v>9</v>
      </c>
      <c r="B12" s="64" t="s">
        <v>194</v>
      </c>
      <c r="C12" s="26" t="s">
        <v>195</v>
      </c>
      <c r="D12" s="65" t="s">
        <v>34</v>
      </c>
      <c r="E12" s="57">
        <v>8</v>
      </c>
      <c r="F12" s="26" t="s">
        <v>18</v>
      </c>
      <c r="G12" s="58">
        <v>0</v>
      </c>
      <c r="H12" s="59">
        <v>0</v>
      </c>
      <c r="I12" s="57">
        <v>8</v>
      </c>
      <c r="J12" s="26">
        <v>8</v>
      </c>
      <c r="K12" s="58">
        <v>1</v>
      </c>
      <c r="L12" s="59">
        <v>0</v>
      </c>
      <c r="M12" s="57">
        <v>8</v>
      </c>
      <c r="N12" s="26">
        <v>8</v>
      </c>
      <c r="O12" s="58">
        <v>1</v>
      </c>
      <c r="P12" s="59">
        <v>0</v>
      </c>
      <c r="Q12" s="60">
        <f t="shared" si="3"/>
        <v>0</v>
      </c>
    </row>
  </sheetData>
  <autoFilter ref="A3:Q11">
    <sortState ref="A5:Q12">
      <sortCondition descending="1" ref="Q3:Q11"/>
    </sortState>
  </autoFilter>
  <sortState ref="A4:A20">
    <sortCondition ref="A4"/>
  </sortState>
  <mergeCells count="9">
    <mergeCell ref="A1:Q1"/>
    <mergeCell ref="I2:L2"/>
    <mergeCell ref="Q2:Q3"/>
    <mergeCell ref="E2:H2"/>
    <mergeCell ref="A2:A3"/>
    <mergeCell ref="D2:D3"/>
    <mergeCell ref="C2:C3"/>
    <mergeCell ref="B2:B3"/>
    <mergeCell ref="M2:P2"/>
  </mergeCells>
  <printOptions gridLines="1"/>
  <pageMargins left="0.3125" right="0.1484375" top="0.11979166666666667" bottom="6.5104166666666671E-2" header="0.31496062992126" footer="0.31496062992126"/>
  <pageSetup paperSize="9" scale="48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38"/>
  <sheetViews>
    <sheetView view="pageBreakPreview" zoomScale="115" zoomScaleNormal="100" zoomScaleSheetLayoutView="115" zoomScalePageLayoutView="13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C36" sqref="C36"/>
    </sheetView>
  </sheetViews>
  <sheetFormatPr defaultRowHeight="15" x14ac:dyDescent="0.25"/>
  <cols>
    <col min="1" max="1" width="7.85546875" style="5" customWidth="1"/>
    <col min="2" max="2" width="24.7109375" style="5" customWidth="1"/>
    <col min="3" max="3" width="11.42578125" style="5" customWidth="1"/>
    <col min="4" max="4" width="17.7109375" style="5" customWidth="1"/>
    <col min="5" max="7" width="10.140625" style="15" customWidth="1"/>
    <col min="8" max="12" width="10.140625" style="1" customWidth="1"/>
    <col min="13" max="15" width="10.140625" style="15" customWidth="1"/>
    <col min="16" max="16" width="10.140625" style="1" customWidth="1"/>
    <col min="17" max="17" width="11.85546875" style="42" customWidth="1"/>
    <col min="18" max="16384" width="9.140625" style="5"/>
  </cols>
  <sheetData>
    <row r="1" spans="1:17" ht="35.25" customHeight="1" x14ac:dyDescent="0.25">
      <c r="A1" s="134" t="s">
        <v>88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</row>
    <row r="2" spans="1:17" ht="76.5" customHeight="1" x14ac:dyDescent="0.25">
      <c r="A2" s="137" t="s">
        <v>2</v>
      </c>
      <c r="B2" s="137" t="s">
        <v>1</v>
      </c>
      <c r="C2" s="137" t="s">
        <v>5</v>
      </c>
      <c r="D2" s="137" t="s">
        <v>33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9" t="s">
        <v>213</v>
      </c>
      <c r="N2" s="139"/>
      <c r="O2" s="139"/>
      <c r="P2" s="139"/>
      <c r="Q2" s="138" t="s">
        <v>212</v>
      </c>
    </row>
    <row r="3" spans="1:17" s="13" customFormat="1" ht="78.75" x14ac:dyDescent="0.25">
      <c r="A3" s="137"/>
      <c r="B3" s="137"/>
      <c r="C3" s="137"/>
      <c r="D3" s="137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38"/>
    </row>
    <row r="4" spans="1:17" ht="15.75" x14ac:dyDescent="0.25">
      <c r="A4" s="55">
        <v>1</v>
      </c>
      <c r="B4" s="69" t="s">
        <v>4</v>
      </c>
      <c r="C4" s="69" t="s">
        <v>25</v>
      </c>
      <c r="D4" s="69" t="s">
        <v>34</v>
      </c>
      <c r="E4" s="70">
        <v>29</v>
      </c>
      <c r="F4" s="71">
        <v>1</v>
      </c>
      <c r="G4" s="70">
        <v>1</v>
      </c>
      <c r="H4" s="51">
        <f t="shared" ref="H4:H32" si="0">(101-F4)*G4</f>
        <v>100</v>
      </c>
      <c r="I4" s="70">
        <v>28</v>
      </c>
      <c r="J4" s="71">
        <v>1</v>
      </c>
      <c r="K4" s="70">
        <v>1</v>
      </c>
      <c r="L4" s="51">
        <f t="shared" ref="L4:L27" si="1">(101-J4)*K4</f>
        <v>100</v>
      </c>
      <c r="M4" s="70">
        <v>28</v>
      </c>
      <c r="N4" s="71">
        <v>1</v>
      </c>
      <c r="O4" s="70">
        <v>1</v>
      </c>
      <c r="P4" s="51">
        <f t="shared" ref="P4:P18" si="2">(101-N4)*O4</f>
        <v>100</v>
      </c>
      <c r="Q4" s="60">
        <f t="shared" ref="Q4:Q38" si="3">H4+P4+L4</f>
        <v>300</v>
      </c>
    </row>
    <row r="5" spans="1:17" s="13" customFormat="1" ht="15.75" x14ac:dyDescent="0.25">
      <c r="A5" s="55">
        <v>2</v>
      </c>
      <c r="B5" s="69" t="s">
        <v>79</v>
      </c>
      <c r="C5" s="69" t="s">
        <v>63</v>
      </c>
      <c r="D5" s="69" t="s">
        <v>34</v>
      </c>
      <c r="E5" s="70">
        <v>29</v>
      </c>
      <c r="F5" s="70">
        <v>2</v>
      </c>
      <c r="G5" s="70">
        <v>1</v>
      </c>
      <c r="H5" s="51">
        <f t="shared" si="0"/>
        <v>99</v>
      </c>
      <c r="I5" s="70">
        <v>28</v>
      </c>
      <c r="J5" s="70">
        <v>2</v>
      </c>
      <c r="K5" s="70">
        <v>1</v>
      </c>
      <c r="L5" s="51">
        <f t="shared" si="1"/>
        <v>99</v>
      </c>
      <c r="M5" s="70">
        <v>28</v>
      </c>
      <c r="N5" s="70">
        <v>3</v>
      </c>
      <c r="O5" s="70">
        <v>1</v>
      </c>
      <c r="P5" s="51">
        <f t="shared" si="2"/>
        <v>98</v>
      </c>
      <c r="Q5" s="60">
        <f t="shared" si="3"/>
        <v>296</v>
      </c>
    </row>
    <row r="6" spans="1:17" ht="15.75" x14ac:dyDescent="0.25">
      <c r="A6" s="55">
        <v>3</v>
      </c>
      <c r="B6" s="69" t="s">
        <v>16</v>
      </c>
      <c r="C6" s="69" t="s">
        <v>30</v>
      </c>
      <c r="D6" s="69" t="s">
        <v>34</v>
      </c>
      <c r="E6" s="70">
        <v>29</v>
      </c>
      <c r="F6" s="71">
        <v>7</v>
      </c>
      <c r="G6" s="70">
        <v>1</v>
      </c>
      <c r="H6" s="51">
        <f t="shared" si="0"/>
        <v>94</v>
      </c>
      <c r="I6" s="70">
        <v>28</v>
      </c>
      <c r="J6" s="71">
        <v>3</v>
      </c>
      <c r="K6" s="70">
        <v>1</v>
      </c>
      <c r="L6" s="51">
        <f t="shared" si="1"/>
        <v>98</v>
      </c>
      <c r="M6" s="70">
        <v>28</v>
      </c>
      <c r="N6" s="71">
        <v>2</v>
      </c>
      <c r="O6" s="70">
        <v>1</v>
      </c>
      <c r="P6" s="51">
        <f t="shared" si="2"/>
        <v>99</v>
      </c>
      <c r="Q6" s="60">
        <f t="shared" si="3"/>
        <v>291</v>
      </c>
    </row>
    <row r="7" spans="1:17" ht="15.75" x14ac:dyDescent="0.25">
      <c r="A7" s="55">
        <v>4</v>
      </c>
      <c r="B7" s="69" t="s">
        <v>12</v>
      </c>
      <c r="C7" s="69" t="s">
        <v>26</v>
      </c>
      <c r="D7" s="69" t="s">
        <v>116</v>
      </c>
      <c r="E7" s="70">
        <v>29</v>
      </c>
      <c r="F7" s="71">
        <v>3</v>
      </c>
      <c r="G7" s="70">
        <v>1</v>
      </c>
      <c r="H7" s="51">
        <f t="shared" si="0"/>
        <v>98</v>
      </c>
      <c r="I7" s="70">
        <v>28</v>
      </c>
      <c r="J7" s="71">
        <v>7</v>
      </c>
      <c r="K7" s="70">
        <v>1</v>
      </c>
      <c r="L7" s="51">
        <f t="shared" si="1"/>
        <v>94</v>
      </c>
      <c r="M7" s="70">
        <v>28</v>
      </c>
      <c r="N7" s="71">
        <v>5</v>
      </c>
      <c r="O7" s="70">
        <v>1</v>
      </c>
      <c r="P7" s="51">
        <f t="shared" si="2"/>
        <v>96</v>
      </c>
      <c r="Q7" s="60">
        <f t="shared" si="3"/>
        <v>288</v>
      </c>
    </row>
    <row r="8" spans="1:17" ht="15.75" x14ac:dyDescent="0.25">
      <c r="A8" s="55">
        <v>5</v>
      </c>
      <c r="B8" s="69" t="s">
        <v>14</v>
      </c>
      <c r="C8" s="69" t="s">
        <v>28</v>
      </c>
      <c r="D8" s="69" t="s">
        <v>35</v>
      </c>
      <c r="E8" s="70">
        <v>29</v>
      </c>
      <c r="F8" s="71">
        <v>4</v>
      </c>
      <c r="G8" s="70">
        <v>1</v>
      </c>
      <c r="H8" s="51">
        <f t="shared" si="0"/>
        <v>97</v>
      </c>
      <c r="I8" s="70">
        <v>28</v>
      </c>
      <c r="J8" s="71">
        <v>5</v>
      </c>
      <c r="K8" s="70">
        <v>1</v>
      </c>
      <c r="L8" s="51">
        <f t="shared" si="1"/>
        <v>96</v>
      </c>
      <c r="M8" s="70">
        <v>28</v>
      </c>
      <c r="N8" s="71">
        <v>8</v>
      </c>
      <c r="O8" s="70">
        <v>1</v>
      </c>
      <c r="P8" s="51">
        <f t="shared" si="2"/>
        <v>93</v>
      </c>
      <c r="Q8" s="60">
        <f t="shared" si="3"/>
        <v>286</v>
      </c>
    </row>
    <row r="9" spans="1:17" ht="15.75" x14ac:dyDescent="0.25">
      <c r="A9" s="55">
        <v>6</v>
      </c>
      <c r="B9" s="72" t="s">
        <v>17</v>
      </c>
      <c r="C9" s="72" t="s">
        <v>31</v>
      </c>
      <c r="D9" s="72" t="s">
        <v>34</v>
      </c>
      <c r="E9" s="70">
        <v>29</v>
      </c>
      <c r="F9" s="76">
        <v>8</v>
      </c>
      <c r="G9" s="70">
        <v>1</v>
      </c>
      <c r="H9" s="51">
        <f t="shared" si="0"/>
        <v>93</v>
      </c>
      <c r="I9" s="70">
        <v>28</v>
      </c>
      <c r="J9" s="76">
        <v>4</v>
      </c>
      <c r="K9" s="70">
        <v>1</v>
      </c>
      <c r="L9" s="51">
        <f t="shared" si="1"/>
        <v>97</v>
      </c>
      <c r="M9" s="70">
        <v>28</v>
      </c>
      <c r="N9" s="76">
        <v>6</v>
      </c>
      <c r="O9" s="70">
        <v>1</v>
      </c>
      <c r="P9" s="51">
        <f t="shared" si="2"/>
        <v>95</v>
      </c>
      <c r="Q9" s="60">
        <f t="shared" si="3"/>
        <v>285</v>
      </c>
    </row>
    <row r="10" spans="1:17" s="13" customFormat="1" ht="15.75" x14ac:dyDescent="0.25">
      <c r="A10" s="55">
        <v>7</v>
      </c>
      <c r="B10" s="69" t="s">
        <v>102</v>
      </c>
      <c r="C10" s="69" t="s">
        <v>27</v>
      </c>
      <c r="D10" s="69" t="s">
        <v>36</v>
      </c>
      <c r="E10" s="70">
        <v>29</v>
      </c>
      <c r="F10" s="73">
        <v>6</v>
      </c>
      <c r="G10" s="70">
        <v>1</v>
      </c>
      <c r="H10" s="51">
        <f t="shared" si="0"/>
        <v>95</v>
      </c>
      <c r="I10" s="70">
        <v>28</v>
      </c>
      <c r="J10" s="73">
        <v>9</v>
      </c>
      <c r="K10" s="70">
        <v>1</v>
      </c>
      <c r="L10" s="51">
        <f t="shared" si="1"/>
        <v>92</v>
      </c>
      <c r="M10" s="70">
        <v>20</v>
      </c>
      <c r="N10" s="73">
        <v>4</v>
      </c>
      <c r="O10" s="70">
        <v>1</v>
      </c>
      <c r="P10" s="51">
        <f t="shared" si="2"/>
        <v>97</v>
      </c>
      <c r="Q10" s="60">
        <f t="shared" si="3"/>
        <v>284</v>
      </c>
    </row>
    <row r="11" spans="1:17" ht="15.75" x14ac:dyDescent="0.25">
      <c r="A11" s="55">
        <v>8</v>
      </c>
      <c r="B11" s="72" t="s">
        <v>15</v>
      </c>
      <c r="C11" s="72" t="s">
        <v>29</v>
      </c>
      <c r="D11" s="72" t="s">
        <v>41</v>
      </c>
      <c r="E11" s="70">
        <v>29</v>
      </c>
      <c r="F11" s="71">
        <v>9</v>
      </c>
      <c r="G11" s="70">
        <v>1</v>
      </c>
      <c r="H11" s="51">
        <f t="shared" si="0"/>
        <v>92</v>
      </c>
      <c r="I11" s="70">
        <v>28</v>
      </c>
      <c r="J11" s="71">
        <v>6</v>
      </c>
      <c r="K11" s="70">
        <v>1</v>
      </c>
      <c r="L11" s="51">
        <f t="shared" si="1"/>
        <v>95</v>
      </c>
      <c r="M11" s="70">
        <v>20</v>
      </c>
      <c r="N11" s="71">
        <v>7</v>
      </c>
      <c r="O11" s="70">
        <v>1</v>
      </c>
      <c r="P11" s="51">
        <f t="shared" si="2"/>
        <v>94</v>
      </c>
      <c r="Q11" s="60">
        <f t="shared" si="3"/>
        <v>281</v>
      </c>
    </row>
    <row r="12" spans="1:17" ht="15.75" x14ac:dyDescent="0.25">
      <c r="A12" s="55">
        <v>9</v>
      </c>
      <c r="B12" s="72" t="s">
        <v>13</v>
      </c>
      <c r="C12" s="72" t="s">
        <v>38</v>
      </c>
      <c r="D12" s="72" t="s">
        <v>35</v>
      </c>
      <c r="E12" s="70">
        <v>29</v>
      </c>
      <c r="F12" s="73">
        <v>5</v>
      </c>
      <c r="G12" s="70">
        <v>1</v>
      </c>
      <c r="H12" s="51">
        <f t="shared" si="0"/>
        <v>96</v>
      </c>
      <c r="I12" s="70">
        <v>28</v>
      </c>
      <c r="J12" s="73">
        <v>8</v>
      </c>
      <c r="K12" s="70">
        <v>1</v>
      </c>
      <c r="L12" s="51">
        <f t="shared" si="1"/>
        <v>93</v>
      </c>
      <c r="M12" s="70">
        <v>20</v>
      </c>
      <c r="N12" s="73">
        <v>9</v>
      </c>
      <c r="O12" s="70">
        <v>1</v>
      </c>
      <c r="P12" s="51">
        <f t="shared" si="2"/>
        <v>92</v>
      </c>
      <c r="Q12" s="60">
        <f t="shared" si="3"/>
        <v>281</v>
      </c>
    </row>
    <row r="13" spans="1:17" ht="15.75" x14ac:dyDescent="0.25">
      <c r="A13" s="55">
        <v>10</v>
      </c>
      <c r="B13" s="69" t="s">
        <v>94</v>
      </c>
      <c r="C13" s="69" t="s">
        <v>95</v>
      </c>
      <c r="D13" s="69" t="s">
        <v>34</v>
      </c>
      <c r="E13" s="70">
        <v>29</v>
      </c>
      <c r="F13" s="71">
        <v>11</v>
      </c>
      <c r="G13" s="70">
        <v>1</v>
      </c>
      <c r="H13" s="51">
        <f t="shared" si="0"/>
        <v>90</v>
      </c>
      <c r="I13" s="70">
        <v>28</v>
      </c>
      <c r="J13" s="71">
        <v>11</v>
      </c>
      <c r="K13" s="70">
        <v>1</v>
      </c>
      <c r="L13" s="51">
        <f t="shared" si="1"/>
        <v>90</v>
      </c>
      <c r="M13" s="70">
        <v>20</v>
      </c>
      <c r="N13" s="71">
        <v>10</v>
      </c>
      <c r="O13" s="70">
        <v>1</v>
      </c>
      <c r="P13" s="51">
        <f t="shared" si="2"/>
        <v>91</v>
      </c>
      <c r="Q13" s="60">
        <f t="shared" si="3"/>
        <v>271</v>
      </c>
    </row>
    <row r="14" spans="1:17" ht="15.75" x14ac:dyDescent="0.25">
      <c r="A14" s="55">
        <v>11</v>
      </c>
      <c r="B14" s="69" t="s">
        <v>50</v>
      </c>
      <c r="C14" s="69" t="s">
        <v>52</v>
      </c>
      <c r="D14" s="69" t="s">
        <v>35</v>
      </c>
      <c r="E14" s="70">
        <v>29</v>
      </c>
      <c r="F14" s="71">
        <v>15</v>
      </c>
      <c r="G14" s="70">
        <v>1</v>
      </c>
      <c r="H14" s="51">
        <f t="shared" si="0"/>
        <v>86</v>
      </c>
      <c r="I14" s="70">
        <v>28</v>
      </c>
      <c r="J14" s="71">
        <v>10</v>
      </c>
      <c r="K14" s="70">
        <v>1</v>
      </c>
      <c r="L14" s="51">
        <f t="shared" si="1"/>
        <v>91</v>
      </c>
      <c r="M14" s="70">
        <v>20</v>
      </c>
      <c r="N14" s="71">
        <v>12</v>
      </c>
      <c r="O14" s="70">
        <v>1</v>
      </c>
      <c r="P14" s="51">
        <f t="shared" si="2"/>
        <v>89</v>
      </c>
      <c r="Q14" s="60">
        <f t="shared" si="3"/>
        <v>266</v>
      </c>
    </row>
    <row r="15" spans="1:17" ht="15.75" x14ac:dyDescent="0.25">
      <c r="A15" s="55">
        <v>12</v>
      </c>
      <c r="B15" s="74" t="s">
        <v>82</v>
      </c>
      <c r="C15" s="74" t="s">
        <v>87</v>
      </c>
      <c r="D15" s="74" t="s">
        <v>69</v>
      </c>
      <c r="E15" s="70">
        <v>29</v>
      </c>
      <c r="F15" s="71">
        <v>13</v>
      </c>
      <c r="G15" s="70">
        <v>1</v>
      </c>
      <c r="H15" s="51">
        <f t="shared" si="0"/>
        <v>88</v>
      </c>
      <c r="I15" s="70">
        <v>28</v>
      </c>
      <c r="J15" s="71">
        <v>12</v>
      </c>
      <c r="K15" s="70">
        <v>1</v>
      </c>
      <c r="L15" s="51">
        <f t="shared" si="1"/>
        <v>89</v>
      </c>
      <c r="M15" s="70">
        <v>20</v>
      </c>
      <c r="N15" s="71">
        <v>13</v>
      </c>
      <c r="O15" s="70">
        <v>1</v>
      </c>
      <c r="P15" s="51">
        <f t="shared" si="2"/>
        <v>88</v>
      </c>
      <c r="Q15" s="60">
        <f t="shared" si="3"/>
        <v>265</v>
      </c>
    </row>
    <row r="16" spans="1:17" ht="15.75" x14ac:dyDescent="0.25">
      <c r="A16" s="55">
        <v>13</v>
      </c>
      <c r="B16" s="74" t="s">
        <v>84</v>
      </c>
      <c r="C16" s="74" t="s">
        <v>85</v>
      </c>
      <c r="D16" s="74" t="s">
        <v>69</v>
      </c>
      <c r="E16" s="70">
        <v>29</v>
      </c>
      <c r="F16" s="71">
        <v>16</v>
      </c>
      <c r="G16" s="70">
        <v>1</v>
      </c>
      <c r="H16" s="51">
        <f t="shared" si="0"/>
        <v>85</v>
      </c>
      <c r="I16" s="70">
        <v>28</v>
      </c>
      <c r="J16" s="71">
        <v>16</v>
      </c>
      <c r="K16" s="70">
        <v>1</v>
      </c>
      <c r="L16" s="51">
        <f t="shared" si="1"/>
        <v>85</v>
      </c>
      <c r="M16" s="70">
        <v>20</v>
      </c>
      <c r="N16" s="71">
        <v>11</v>
      </c>
      <c r="O16" s="70">
        <v>1</v>
      </c>
      <c r="P16" s="51">
        <f t="shared" si="2"/>
        <v>90</v>
      </c>
      <c r="Q16" s="60">
        <f t="shared" si="3"/>
        <v>260</v>
      </c>
    </row>
    <row r="17" spans="1:17" ht="15.75" x14ac:dyDescent="0.25">
      <c r="A17" s="55">
        <v>14</v>
      </c>
      <c r="B17" s="74" t="s">
        <v>166</v>
      </c>
      <c r="C17" s="74"/>
      <c r="D17" s="74" t="s">
        <v>34</v>
      </c>
      <c r="E17" s="70">
        <v>29</v>
      </c>
      <c r="F17" s="71">
        <v>18</v>
      </c>
      <c r="G17" s="70">
        <v>1</v>
      </c>
      <c r="H17" s="51">
        <f t="shared" si="0"/>
        <v>83</v>
      </c>
      <c r="I17" s="70">
        <v>28</v>
      </c>
      <c r="J17" s="71">
        <v>18</v>
      </c>
      <c r="K17" s="70">
        <v>1</v>
      </c>
      <c r="L17" s="51">
        <f t="shared" si="1"/>
        <v>83</v>
      </c>
      <c r="M17" s="70">
        <v>20</v>
      </c>
      <c r="N17" s="71">
        <v>14</v>
      </c>
      <c r="O17" s="70">
        <v>1</v>
      </c>
      <c r="P17" s="51">
        <f t="shared" si="2"/>
        <v>87</v>
      </c>
      <c r="Q17" s="60">
        <f t="shared" si="3"/>
        <v>253</v>
      </c>
    </row>
    <row r="18" spans="1:17" ht="15.75" x14ac:dyDescent="0.25">
      <c r="A18" s="55">
        <v>15</v>
      </c>
      <c r="B18" s="74" t="s">
        <v>112</v>
      </c>
      <c r="C18" s="74" t="s">
        <v>114</v>
      </c>
      <c r="D18" s="74" t="s">
        <v>36</v>
      </c>
      <c r="E18" s="70">
        <v>29</v>
      </c>
      <c r="F18" s="75" t="s">
        <v>111</v>
      </c>
      <c r="G18" s="70">
        <v>1</v>
      </c>
      <c r="H18" s="51">
        <f t="shared" si="0"/>
        <v>84</v>
      </c>
      <c r="I18" s="70">
        <v>28</v>
      </c>
      <c r="J18" s="75" t="s">
        <v>111</v>
      </c>
      <c r="K18" s="70">
        <v>1</v>
      </c>
      <c r="L18" s="51">
        <f t="shared" si="1"/>
        <v>84</v>
      </c>
      <c r="M18" s="70">
        <v>20</v>
      </c>
      <c r="N18" s="75" t="s">
        <v>214</v>
      </c>
      <c r="O18" s="70">
        <v>1</v>
      </c>
      <c r="P18" s="51">
        <f t="shared" si="2"/>
        <v>85</v>
      </c>
      <c r="Q18" s="60">
        <f t="shared" si="3"/>
        <v>253</v>
      </c>
    </row>
    <row r="19" spans="1:17" s="13" customFormat="1" ht="15.75" x14ac:dyDescent="0.25">
      <c r="A19" s="55">
        <v>16</v>
      </c>
      <c r="B19" s="74" t="s">
        <v>164</v>
      </c>
      <c r="C19" s="74" t="s">
        <v>165</v>
      </c>
      <c r="D19" s="74" t="s">
        <v>80</v>
      </c>
      <c r="E19" s="70">
        <v>29</v>
      </c>
      <c r="F19" s="71">
        <v>10</v>
      </c>
      <c r="G19" s="70">
        <v>1</v>
      </c>
      <c r="H19" s="51">
        <f t="shared" si="0"/>
        <v>91</v>
      </c>
      <c r="I19" s="70">
        <v>28</v>
      </c>
      <c r="J19" s="71">
        <v>15</v>
      </c>
      <c r="K19" s="70">
        <v>1</v>
      </c>
      <c r="L19" s="51">
        <f t="shared" si="1"/>
        <v>86</v>
      </c>
      <c r="M19" s="70">
        <v>20</v>
      </c>
      <c r="N19" s="71" t="s">
        <v>18</v>
      </c>
      <c r="O19" s="70">
        <v>1</v>
      </c>
      <c r="P19" s="51">
        <v>0</v>
      </c>
      <c r="Q19" s="60">
        <f t="shared" si="3"/>
        <v>177</v>
      </c>
    </row>
    <row r="20" spans="1:17" ht="15.75" x14ac:dyDescent="0.25">
      <c r="A20" s="55">
        <v>17</v>
      </c>
      <c r="B20" s="74" t="s">
        <v>120</v>
      </c>
      <c r="C20" s="74" t="s">
        <v>121</v>
      </c>
      <c r="D20" s="74" t="s">
        <v>39</v>
      </c>
      <c r="E20" s="70">
        <v>29</v>
      </c>
      <c r="F20" s="71">
        <v>12</v>
      </c>
      <c r="G20" s="70">
        <v>1</v>
      </c>
      <c r="H20" s="51">
        <f t="shared" si="0"/>
        <v>89</v>
      </c>
      <c r="I20" s="70">
        <v>28</v>
      </c>
      <c r="J20" s="71">
        <v>20</v>
      </c>
      <c r="K20" s="70">
        <v>1</v>
      </c>
      <c r="L20" s="51">
        <f t="shared" si="1"/>
        <v>81</v>
      </c>
      <c r="M20" s="70">
        <v>20</v>
      </c>
      <c r="N20" s="71" t="s">
        <v>18</v>
      </c>
      <c r="O20" s="70">
        <v>1</v>
      </c>
      <c r="P20" s="51">
        <v>0</v>
      </c>
      <c r="Q20" s="60">
        <f t="shared" si="3"/>
        <v>170</v>
      </c>
    </row>
    <row r="21" spans="1:17" ht="15.75" x14ac:dyDescent="0.25">
      <c r="A21" s="55">
        <v>18</v>
      </c>
      <c r="B21" s="74" t="s">
        <v>117</v>
      </c>
      <c r="C21" s="74" t="s">
        <v>118</v>
      </c>
      <c r="D21" s="74" t="s">
        <v>39</v>
      </c>
      <c r="E21" s="70">
        <v>29</v>
      </c>
      <c r="F21" s="71">
        <v>21</v>
      </c>
      <c r="G21" s="70">
        <v>1</v>
      </c>
      <c r="H21" s="51">
        <f t="shared" si="0"/>
        <v>80</v>
      </c>
      <c r="I21" s="70">
        <v>28</v>
      </c>
      <c r="J21" s="71">
        <v>19</v>
      </c>
      <c r="K21" s="70">
        <v>1</v>
      </c>
      <c r="L21" s="51">
        <f t="shared" si="1"/>
        <v>82</v>
      </c>
      <c r="M21" s="70">
        <v>20</v>
      </c>
      <c r="N21" s="71" t="s">
        <v>18</v>
      </c>
      <c r="O21" s="70">
        <v>1</v>
      </c>
      <c r="P21" s="51">
        <v>0</v>
      </c>
      <c r="Q21" s="60">
        <f t="shared" si="3"/>
        <v>162</v>
      </c>
    </row>
    <row r="22" spans="1:17" ht="15.75" x14ac:dyDescent="0.25">
      <c r="A22" s="55">
        <v>19</v>
      </c>
      <c r="B22" s="74" t="s">
        <v>168</v>
      </c>
      <c r="C22" s="74" t="s">
        <v>169</v>
      </c>
      <c r="D22" s="74" t="s">
        <v>39</v>
      </c>
      <c r="E22" s="70">
        <v>29</v>
      </c>
      <c r="F22" s="71">
        <v>22</v>
      </c>
      <c r="G22" s="70">
        <v>1</v>
      </c>
      <c r="H22" s="51">
        <f t="shared" si="0"/>
        <v>79</v>
      </c>
      <c r="I22" s="70">
        <v>28</v>
      </c>
      <c r="J22" s="71">
        <v>22</v>
      </c>
      <c r="K22" s="70">
        <v>1</v>
      </c>
      <c r="L22" s="51">
        <f t="shared" si="1"/>
        <v>79</v>
      </c>
      <c r="M22" s="70">
        <v>20</v>
      </c>
      <c r="N22" s="71" t="s">
        <v>18</v>
      </c>
      <c r="O22" s="70">
        <v>1</v>
      </c>
      <c r="P22" s="51">
        <v>0</v>
      </c>
      <c r="Q22" s="60">
        <f t="shared" si="3"/>
        <v>158</v>
      </c>
    </row>
    <row r="23" spans="1:17" ht="15.75" x14ac:dyDescent="0.25">
      <c r="A23" s="55">
        <v>20</v>
      </c>
      <c r="B23" s="74" t="s">
        <v>170</v>
      </c>
      <c r="C23" s="74" t="s">
        <v>171</v>
      </c>
      <c r="D23" s="74" t="s">
        <v>39</v>
      </c>
      <c r="E23" s="70">
        <v>29</v>
      </c>
      <c r="F23" s="71">
        <v>25</v>
      </c>
      <c r="G23" s="70">
        <v>1</v>
      </c>
      <c r="H23" s="51">
        <f t="shared" si="0"/>
        <v>76</v>
      </c>
      <c r="I23" s="70">
        <v>28</v>
      </c>
      <c r="J23" s="71">
        <v>21</v>
      </c>
      <c r="K23" s="70">
        <v>1</v>
      </c>
      <c r="L23" s="51">
        <f t="shared" si="1"/>
        <v>80</v>
      </c>
      <c r="M23" s="70">
        <v>20</v>
      </c>
      <c r="N23" s="71" t="s">
        <v>18</v>
      </c>
      <c r="O23" s="70">
        <v>1</v>
      </c>
      <c r="P23" s="51">
        <v>0</v>
      </c>
      <c r="Q23" s="60">
        <f t="shared" si="3"/>
        <v>156</v>
      </c>
    </row>
    <row r="24" spans="1:17" ht="15.75" x14ac:dyDescent="0.25">
      <c r="A24" s="55">
        <v>21</v>
      </c>
      <c r="B24" s="74" t="s">
        <v>167</v>
      </c>
      <c r="C24" s="74" t="s">
        <v>113</v>
      </c>
      <c r="D24" s="74" t="s">
        <v>69</v>
      </c>
      <c r="E24" s="70">
        <v>29</v>
      </c>
      <c r="F24" s="71">
        <v>20</v>
      </c>
      <c r="G24" s="70">
        <v>1</v>
      </c>
      <c r="H24" s="51">
        <f t="shared" si="0"/>
        <v>81</v>
      </c>
      <c r="I24" s="70">
        <v>28</v>
      </c>
      <c r="J24" s="71">
        <v>27</v>
      </c>
      <c r="K24" s="70">
        <v>1</v>
      </c>
      <c r="L24" s="51">
        <f t="shared" si="1"/>
        <v>74</v>
      </c>
      <c r="M24" s="70">
        <v>20</v>
      </c>
      <c r="N24" s="71" t="s">
        <v>18</v>
      </c>
      <c r="O24" s="70">
        <v>1</v>
      </c>
      <c r="P24" s="51">
        <v>0</v>
      </c>
      <c r="Q24" s="60">
        <f t="shared" si="3"/>
        <v>155</v>
      </c>
    </row>
    <row r="25" spans="1:17" ht="15.75" x14ac:dyDescent="0.25">
      <c r="A25" s="55">
        <v>22</v>
      </c>
      <c r="B25" s="74" t="s">
        <v>172</v>
      </c>
      <c r="C25" s="74" t="s">
        <v>173</v>
      </c>
      <c r="D25" s="74" t="s">
        <v>71</v>
      </c>
      <c r="E25" s="70">
        <v>29</v>
      </c>
      <c r="F25" s="71">
        <v>26</v>
      </c>
      <c r="G25" s="70">
        <v>1</v>
      </c>
      <c r="H25" s="51">
        <f t="shared" si="0"/>
        <v>75</v>
      </c>
      <c r="I25" s="70">
        <v>28</v>
      </c>
      <c r="J25" s="71">
        <v>25</v>
      </c>
      <c r="K25" s="70">
        <v>1</v>
      </c>
      <c r="L25" s="51">
        <f t="shared" si="1"/>
        <v>76</v>
      </c>
      <c r="M25" s="70">
        <v>20</v>
      </c>
      <c r="N25" s="71" t="s">
        <v>18</v>
      </c>
      <c r="O25" s="70">
        <v>1</v>
      </c>
      <c r="P25" s="51">
        <v>0</v>
      </c>
      <c r="Q25" s="60">
        <f t="shared" si="3"/>
        <v>151</v>
      </c>
    </row>
    <row r="26" spans="1:17" ht="15.75" x14ac:dyDescent="0.25">
      <c r="A26" s="55">
        <v>23</v>
      </c>
      <c r="B26" s="74" t="s">
        <v>174</v>
      </c>
      <c r="C26" s="74" t="s">
        <v>175</v>
      </c>
      <c r="D26" s="74" t="s">
        <v>71</v>
      </c>
      <c r="E26" s="70">
        <v>29</v>
      </c>
      <c r="F26" s="71">
        <v>27</v>
      </c>
      <c r="G26" s="70">
        <v>1</v>
      </c>
      <c r="H26" s="51">
        <f t="shared" si="0"/>
        <v>74</v>
      </c>
      <c r="I26" s="70">
        <v>28</v>
      </c>
      <c r="J26" s="71">
        <v>24</v>
      </c>
      <c r="K26" s="70">
        <v>1</v>
      </c>
      <c r="L26" s="51">
        <f t="shared" si="1"/>
        <v>77</v>
      </c>
      <c r="M26" s="70">
        <v>20</v>
      </c>
      <c r="N26" s="71" t="s">
        <v>18</v>
      </c>
      <c r="O26" s="70">
        <v>1</v>
      </c>
      <c r="P26" s="51">
        <v>0</v>
      </c>
      <c r="Q26" s="60">
        <f t="shared" si="3"/>
        <v>151</v>
      </c>
    </row>
    <row r="27" spans="1:17" ht="15.75" x14ac:dyDescent="0.25">
      <c r="A27" s="55">
        <v>24</v>
      </c>
      <c r="B27" s="74" t="s">
        <v>176</v>
      </c>
      <c r="C27" s="74" t="s">
        <v>177</v>
      </c>
      <c r="D27" s="74" t="s">
        <v>39</v>
      </c>
      <c r="E27" s="70">
        <v>29</v>
      </c>
      <c r="F27" s="71">
        <v>28</v>
      </c>
      <c r="G27" s="70">
        <v>1</v>
      </c>
      <c r="H27" s="51">
        <f t="shared" si="0"/>
        <v>73</v>
      </c>
      <c r="I27" s="70">
        <v>28</v>
      </c>
      <c r="J27" s="71">
        <v>23</v>
      </c>
      <c r="K27" s="70">
        <v>1</v>
      </c>
      <c r="L27" s="51">
        <f t="shared" si="1"/>
        <v>78</v>
      </c>
      <c r="M27" s="70">
        <v>20</v>
      </c>
      <c r="N27" s="71" t="s">
        <v>18</v>
      </c>
      <c r="O27" s="70">
        <v>1</v>
      </c>
      <c r="P27" s="51">
        <v>0</v>
      </c>
      <c r="Q27" s="60">
        <f t="shared" si="3"/>
        <v>151</v>
      </c>
    </row>
    <row r="28" spans="1:17" ht="15.75" x14ac:dyDescent="0.25">
      <c r="A28" s="55">
        <v>25</v>
      </c>
      <c r="B28" s="74" t="s">
        <v>140</v>
      </c>
      <c r="C28" s="73" t="s">
        <v>141</v>
      </c>
      <c r="D28" s="74" t="s">
        <v>40</v>
      </c>
      <c r="E28" s="70">
        <v>29</v>
      </c>
      <c r="F28" s="71">
        <v>14</v>
      </c>
      <c r="G28" s="70">
        <v>1</v>
      </c>
      <c r="H28" s="51">
        <f t="shared" si="0"/>
        <v>87</v>
      </c>
      <c r="I28" s="70">
        <v>28</v>
      </c>
      <c r="J28" s="71" t="s">
        <v>18</v>
      </c>
      <c r="K28" s="70">
        <v>1</v>
      </c>
      <c r="L28" s="51">
        <v>0</v>
      </c>
      <c r="M28" s="70">
        <v>20</v>
      </c>
      <c r="N28" s="71" t="s">
        <v>18</v>
      </c>
      <c r="O28" s="70">
        <v>1</v>
      </c>
      <c r="P28" s="51">
        <v>0</v>
      </c>
      <c r="Q28" s="60">
        <f t="shared" si="3"/>
        <v>87</v>
      </c>
    </row>
    <row r="29" spans="1:17" ht="15.75" x14ac:dyDescent="0.25">
      <c r="A29" s="55">
        <v>26</v>
      </c>
      <c r="B29" s="74" t="s">
        <v>125</v>
      </c>
      <c r="C29" s="74" t="s">
        <v>124</v>
      </c>
      <c r="D29" s="74" t="s">
        <v>36</v>
      </c>
      <c r="E29" s="70">
        <v>29</v>
      </c>
      <c r="F29" s="71">
        <v>19</v>
      </c>
      <c r="G29" s="70">
        <v>1</v>
      </c>
      <c r="H29" s="51">
        <f t="shared" si="0"/>
        <v>82</v>
      </c>
      <c r="I29" s="70">
        <v>28</v>
      </c>
      <c r="J29" s="71" t="s">
        <v>18</v>
      </c>
      <c r="K29" s="70">
        <v>1</v>
      </c>
      <c r="L29" s="51">
        <v>0</v>
      </c>
      <c r="M29" s="70">
        <v>20</v>
      </c>
      <c r="N29" s="71">
        <v>17</v>
      </c>
      <c r="O29" s="70">
        <v>1</v>
      </c>
      <c r="P29" s="51">
        <v>0</v>
      </c>
      <c r="Q29" s="60">
        <f t="shared" si="3"/>
        <v>82</v>
      </c>
    </row>
    <row r="30" spans="1:17" ht="15.75" x14ac:dyDescent="0.25">
      <c r="A30" s="55">
        <v>27</v>
      </c>
      <c r="B30" s="74" t="s">
        <v>127</v>
      </c>
      <c r="C30" s="74" t="s">
        <v>126</v>
      </c>
      <c r="D30" s="74" t="s">
        <v>36</v>
      </c>
      <c r="E30" s="70">
        <v>29</v>
      </c>
      <c r="F30" s="71">
        <v>23</v>
      </c>
      <c r="G30" s="70">
        <v>1</v>
      </c>
      <c r="H30" s="51">
        <f t="shared" si="0"/>
        <v>78</v>
      </c>
      <c r="I30" s="70">
        <v>28</v>
      </c>
      <c r="J30" s="71" t="s">
        <v>18</v>
      </c>
      <c r="K30" s="70">
        <v>1</v>
      </c>
      <c r="L30" s="51">
        <v>0</v>
      </c>
      <c r="M30" s="70">
        <v>20</v>
      </c>
      <c r="N30" s="71">
        <v>18</v>
      </c>
      <c r="O30" s="70">
        <v>1</v>
      </c>
      <c r="P30" s="51">
        <v>0</v>
      </c>
      <c r="Q30" s="60">
        <f t="shared" si="3"/>
        <v>78</v>
      </c>
    </row>
    <row r="31" spans="1:17" ht="15.75" x14ac:dyDescent="0.25">
      <c r="A31" s="55">
        <v>28</v>
      </c>
      <c r="B31" s="74" t="s">
        <v>122</v>
      </c>
      <c r="C31" s="74" t="s">
        <v>123</v>
      </c>
      <c r="D31" s="74" t="s">
        <v>36</v>
      </c>
      <c r="E31" s="70">
        <v>29</v>
      </c>
      <c r="F31" s="71">
        <v>24</v>
      </c>
      <c r="G31" s="70">
        <v>1</v>
      </c>
      <c r="H31" s="51">
        <f t="shared" si="0"/>
        <v>77</v>
      </c>
      <c r="I31" s="70">
        <v>28</v>
      </c>
      <c r="J31" s="71" t="s">
        <v>18</v>
      </c>
      <c r="K31" s="70">
        <v>1</v>
      </c>
      <c r="L31" s="51">
        <v>0</v>
      </c>
      <c r="M31" s="70">
        <v>20</v>
      </c>
      <c r="N31" s="71" t="s">
        <v>18</v>
      </c>
      <c r="O31" s="70">
        <v>1</v>
      </c>
      <c r="P31" s="51">
        <v>0</v>
      </c>
      <c r="Q31" s="60">
        <f t="shared" si="3"/>
        <v>77</v>
      </c>
    </row>
    <row r="32" spans="1:17" ht="15.75" x14ac:dyDescent="0.25">
      <c r="A32" s="55">
        <v>29</v>
      </c>
      <c r="B32" s="74" t="s">
        <v>178</v>
      </c>
      <c r="C32" s="74" t="s">
        <v>179</v>
      </c>
      <c r="D32" s="74" t="s">
        <v>71</v>
      </c>
      <c r="E32" s="70">
        <v>29</v>
      </c>
      <c r="F32" s="71">
        <v>29</v>
      </c>
      <c r="G32" s="70">
        <v>1</v>
      </c>
      <c r="H32" s="51">
        <f t="shared" si="0"/>
        <v>72</v>
      </c>
      <c r="I32" s="70">
        <v>28</v>
      </c>
      <c r="J32" s="71" t="s">
        <v>18</v>
      </c>
      <c r="K32" s="70">
        <v>1</v>
      </c>
      <c r="L32" s="51">
        <v>0</v>
      </c>
      <c r="M32" s="70">
        <v>20</v>
      </c>
      <c r="N32" s="71" t="s">
        <v>18</v>
      </c>
      <c r="O32" s="70">
        <v>1</v>
      </c>
      <c r="P32" s="51">
        <v>0</v>
      </c>
      <c r="Q32" s="60">
        <f t="shared" si="3"/>
        <v>72</v>
      </c>
    </row>
    <row r="33" spans="1:17" ht="15.75" x14ac:dyDescent="0.25">
      <c r="A33" s="55">
        <v>30</v>
      </c>
      <c r="B33" s="74" t="s">
        <v>199</v>
      </c>
      <c r="C33" s="74" t="s">
        <v>202</v>
      </c>
      <c r="D33" s="74" t="s">
        <v>34</v>
      </c>
      <c r="E33" s="70">
        <v>29</v>
      </c>
      <c r="F33" s="71" t="s">
        <v>18</v>
      </c>
      <c r="G33" s="70">
        <v>1</v>
      </c>
      <c r="H33" s="51">
        <v>0</v>
      </c>
      <c r="I33" s="70">
        <v>28</v>
      </c>
      <c r="J33" s="71">
        <v>14</v>
      </c>
      <c r="K33" s="70">
        <v>1</v>
      </c>
      <c r="L33" s="51">
        <v>0</v>
      </c>
      <c r="M33" s="70">
        <v>20</v>
      </c>
      <c r="N33" s="71">
        <v>15</v>
      </c>
      <c r="O33" s="70">
        <v>1</v>
      </c>
      <c r="P33" s="51">
        <v>0</v>
      </c>
      <c r="Q33" s="60">
        <f t="shared" si="3"/>
        <v>0</v>
      </c>
    </row>
    <row r="34" spans="1:17" ht="15.75" x14ac:dyDescent="0.25">
      <c r="A34" s="55">
        <v>31</v>
      </c>
      <c r="B34" s="74" t="s">
        <v>215</v>
      </c>
      <c r="C34" s="74" t="s">
        <v>204</v>
      </c>
      <c r="D34" s="74" t="s">
        <v>71</v>
      </c>
      <c r="E34" s="70">
        <v>29</v>
      </c>
      <c r="F34" s="71" t="s">
        <v>18</v>
      </c>
      <c r="G34" s="70">
        <v>1</v>
      </c>
      <c r="H34" s="51">
        <v>0</v>
      </c>
      <c r="I34" s="70">
        <v>28</v>
      </c>
      <c r="J34" s="71">
        <v>27</v>
      </c>
      <c r="K34" s="70">
        <v>1</v>
      </c>
      <c r="L34" s="51">
        <v>0</v>
      </c>
      <c r="M34" s="70">
        <v>20</v>
      </c>
      <c r="N34" s="71">
        <v>19</v>
      </c>
      <c r="O34" s="70">
        <v>1</v>
      </c>
      <c r="P34" s="51">
        <v>0</v>
      </c>
      <c r="Q34" s="60">
        <f t="shared" si="3"/>
        <v>0</v>
      </c>
    </row>
    <row r="35" spans="1:17" ht="15.75" x14ac:dyDescent="0.25">
      <c r="A35" s="55">
        <v>32</v>
      </c>
      <c r="B35" s="74" t="s">
        <v>216</v>
      </c>
      <c r="C35" s="74" t="s">
        <v>204</v>
      </c>
      <c r="D35" s="74" t="s">
        <v>71</v>
      </c>
      <c r="E35" s="70">
        <v>29</v>
      </c>
      <c r="F35" s="71" t="s">
        <v>18</v>
      </c>
      <c r="G35" s="70">
        <v>1</v>
      </c>
      <c r="H35" s="51">
        <v>0</v>
      </c>
      <c r="I35" s="70">
        <v>28</v>
      </c>
      <c r="J35" s="71">
        <v>27</v>
      </c>
      <c r="K35" s="70">
        <v>1</v>
      </c>
      <c r="L35" s="51">
        <v>0</v>
      </c>
      <c r="M35" s="70">
        <v>20</v>
      </c>
      <c r="N35" s="71">
        <v>20</v>
      </c>
      <c r="O35" s="70">
        <v>1</v>
      </c>
      <c r="P35" s="51">
        <v>0</v>
      </c>
      <c r="Q35" s="60">
        <f t="shared" si="3"/>
        <v>0</v>
      </c>
    </row>
    <row r="36" spans="1:17" ht="15.75" x14ac:dyDescent="0.25">
      <c r="A36" s="55">
        <v>33</v>
      </c>
      <c r="B36" s="74" t="s">
        <v>197</v>
      </c>
      <c r="C36" s="74"/>
      <c r="D36" s="74" t="s">
        <v>198</v>
      </c>
      <c r="E36" s="70">
        <v>29</v>
      </c>
      <c r="F36" s="71" t="s">
        <v>18</v>
      </c>
      <c r="G36" s="70">
        <v>1</v>
      </c>
      <c r="H36" s="51">
        <v>0</v>
      </c>
      <c r="I36" s="70">
        <v>28</v>
      </c>
      <c r="J36" s="71">
        <v>13</v>
      </c>
      <c r="K36" s="70">
        <v>1</v>
      </c>
      <c r="L36" s="51">
        <v>0</v>
      </c>
      <c r="M36" s="70">
        <v>20</v>
      </c>
      <c r="N36" s="71" t="s">
        <v>18</v>
      </c>
      <c r="O36" s="70">
        <v>1</v>
      </c>
      <c r="P36" s="51">
        <v>0</v>
      </c>
      <c r="Q36" s="60">
        <f t="shared" si="3"/>
        <v>0</v>
      </c>
    </row>
    <row r="37" spans="1:17" ht="15.75" x14ac:dyDescent="0.25">
      <c r="A37" s="55">
        <v>34</v>
      </c>
      <c r="B37" s="74" t="s">
        <v>200</v>
      </c>
      <c r="C37" s="74" t="s">
        <v>203</v>
      </c>
      <c r="D37" s="74" t="s">
        <v>39</v>
      </c>
      <c r="E37" s="70">
        <v>29</v>
      </c>
      <c r="F37" s="71" t="s">
        <v>18</v>
      </c>
      <c r="G37" s="70">
        <v>1</v>
      </c>
      <c r="H37" s="51">
        <v>0</v>
      </c>
      <c r="I37" s="70">
        <v>28</v>
      </c>
      <c r="J37" s="71">
        <v>26</v>
      </c>
      <c r="K37" s="70">
        <v>1</v>
      </c>
      <c r="L37" s="51">
        <v>0</v>
      </c>
      <c r="M37" s="70">
        <v>20</v>
      </c>
      <c r="N37" s="71" t="s">
        <v>18</v>
      </c>
      <c r="O37" s="70">
        <v>1</v>
      </c>
      <c r="P37" s="51">
        <v>0</v>
      </c>
      <c r="Q37" s="60">
        <f t="shared" si="3"/>
        <v>0</v>
      </c>
    </row>
    <row r="38" spans="1:17" ht="15.75" x14ac:dyDescent="0.25">
      <c r="A38" s="55">
        <v>35</v>
      </c>
      <c r="B38" s="74" t="s">
        <v>201</v>
      </c>
      <c r="C38" s="74" t="s">
        <v>204</v>
      </c>
      <c r="D38" s="74" t="s">
        <v>71</v>
      </c>
      <c r="E38" s="70">
        <v>29</v>
      </c>
      <c r="F38" s="71" t="s">
        <v>18</v>
      </c>
      <c r="G38" s="70">
        <v>1</v>
      </c>
      <c r="H38" s="51">
        <v>0</v>
      </c>
      <c r="I38" s="70">
        <v>28</v>
      </c>
      <c r="J38" s="71">
        <v>27</v>
      </c>
      <c r="K38" s="70">
        <v>1</v>
      </c>
      <c r="L38" s="51">
        <v>0</v>
      </c>
      <c r="M38" s="70">
        <v>20</v>
      </c>
      <c r="N38" s="71" t="s">
        <v>18</v>
      </c>
      <c r="O38" s="70">
        <v>1</v>
      </c>
      <c r="P38" s="51">
        <v>0</v>
      </c>
      <c r="Q38" s="60">
        <f t="shared" si="3"/>
        <v>0</v>
      </c>
    </row>
  </sheetData>
  <autoFilter ref="A3:Q38">
    <sortState ref="A5:Q38">
      <sortCondition descending="1" ref="Q3:Q38"/>
    </sortState>
  </autoFilter>
  <sortState ref="A5:A65">
    <sortCondition ref="A5:A65"/>
  </sortState>
  <mergeCells count="9">
    <mergeCell ref="A1:Q1"/>
    <mergeCell ref="D2:D3"/>
    <mergeCell ref="C2:C3"/>
    <mergeCell ref="B2:B3"/>
    <mergeCell ref="A2:A3"/>
    <mergeCell ref="Q2:Q3"/>
    <mergeCell ref="E2:H2"/>
    <mergeCell ref="M2:P2"/>
    <mergeCell ref="I2:L2"/>
  </mergeCells>
  <pageMargins left="0.70866141732283505" right="0.70866141732283505" top="0.74803149606299202" bottom="0.74803149606299202" header="0.31496062992126" footer="0.31496062992126"/>
  <pageSetup paperSize="9" scale="13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9"/>
  <sheetViews>
    <sheetView view="pageBreakPreview" zoomScale="115" zoomScaleNormal="100" zoomScaleSheetLayoutView="115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F10" sqref="F10"/>
    </sheetView>
  </sheetViews>
  <sheetFormatPr defaultRowHeight="15.75" x14ac:dyDescent="0.25"/>
  <cols>
    <col min="1" max="1" width="5.42578125" style="84" customWidth="1"/>
    <col min="2" max="2" width="23.5703125" style="62" bestFit="1" customWidth="1"/>
    <col min="3" max="3" width="12.42578125" style="62" customWidth="1"/>
    <col min="4" max="4" width="15.5703125" style="62" bestFit="1" customWidth="1"/>
    <col min="5" max="5" width="6.7109375" style="85" customWidth="1"/>
    <col min="6" max="6" width="8.5703125" style="85" customWidth="1"/>
    <col min="7" max="7" width="10.140625" style="85" customWidth="1"/>
    <col min="8" max="12" width="11.5703125" style="86" customWidth="1"/>
    <col min="13" max="13" width="6.7109375" style="85" customWidth="1"/>
    <col min="14" max="14" width="8.5703125" style="85" customWidth="1"/>
    <col min="15" max="15" width="10.140625" style="85" customWidth="1"/>
    <col min="16" max="16" width="12.140625" style="86" customWidth="1"/>
    <col min="17" max="17" width="12.5703125" style="87" customWidth="1"/>
    <col min="18" max="16384" width="9.140625" style="62"/>
  </cols>
  <sheetData>
    <row r="1" spans="1:17" ht="27.75" customHeight="1" x14ac:dyDescent="0.25">
      <c r="A1" s="140" t="s">
        <v>89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</row>
    <row r="2" spans="1:17" s="77" customFormat="1" ht="75" customHeight="1" x14ac:dyDescent="0.25">
      <c r="A2" s="143" t="s">
        <v>0</v>
      </c>
      <c r="B2" s="143" t="s">
        <v>1</v>
      </c>
      <c r="C2" s="143" t="s">
        <v>5</v>
      </c>
      <c r="D2" s="143" t="s">
        <v>33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2" t="s">
        <v>213</v>
      </c>
      <c r="N2" s="132"/>
      <c r="O2" s="132"/>
      <c r="P2" s="132"/>
      <c r="Q2" s="142" t="s">
        <v>212</v>
      </c>
    </row>
    <row r="3" spans="1:17" ht="78.75" x14ac:dyDescent="0.25">
      <c r="A3" s="143"/>
      <c r="B3" s="143"/>
      <c r="C3" s="143"/>
      <c r="D3" s="143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42"/>
    </row>
    <row r="4" spans="1:17" x14ac:dyDescent="0.25">
      <c r="A4" s="78">
        <v>1</v>
      </c>
      <c r="B4" s="56" t="s">
        <v>22</v>
      </c>
      <c r="C4" s="79" t="s">
        <v>24</v>
      </c>
      <c r="D4" s="79" t="s">
        <v>37</v>
      </c>
      <c r="E4" s="25">
        <v>6</v>
      </c>
      <c r="F4" s="25">
        <v>1</v>
      </c>
      <c r="G4" s="25">
        <v>1</v>
      </c>
      <c r="H4" s="51">
        <f t="shared" ref="H4:H9" si="0">(101-F4)*G4</f>
        <v>100</v>
      </c>
      <c r="I4" s="25">
        <v>4</v>
      </c>
      <c r="J4" s="25">
        <v>1</v>
      </c>
      <c r="K4" s="25">
        <v>1</v>
      </c>
      <c r="L4" s="51">
        <f>(101-J4)*K4</f>
        <v>100</v>
      </c>
      <c r="M4" s="25">
        <v>4</v>
      </c>
      <c r="N4" s="25">
        <v>1</v>
      </c>
      <c r="O4" s="25">
        <v>1</v>
      </c>
      <c r="P4" s="51">
        <f>(101-N4)*O4</f>
        <v>100</v>
      </c>
      <c r="Q4" s="60">
        <f t="shared" ref="Q4:Q9" si="1">H4+P4+L4</f>
        <v>300</v>
      </c>
    </row>
    <row r="5" spans="1:17" x14ac:dyDescent="0.25">
      <c r="A5" s="78">
        <v>2</v>
      </c>
      <c r="B5" s="80" t="s">
        <v>48</v>
      </c>
      <c r="C5" s="81" t="s">
        <v>49</v>
      </c>
      <c r="D5" s="81" t="s">
        <v>35</v>
      </c>
      <c r="E5" s="25">
        <v>6</v>
      </c>
      <c r="F5" s="25">
        <v>2</v>
      </c>
      <c r="G5" s="25">
        <v>1</v>
      </c>
      <c r="H5" s="51">
        <f t="shared" si="0"/>
        <v>99</v>
      </c>
      <c r="I5" s="25">
        <v>4</v>
      </c>
      <c r="J5" s="25">
        <v>2</v>
      </c>
      <c r="K5" s="25">
        <v>1</v>
      </c>
      <c r="L5" s="51">
        <f>(101-J5)*K5</f>
        <v>99</v>
      </c>
      <c r="M5" s="25">
        <v>4</v>
      </c>
      <c r="N5" s="25">
        <v>2</v>
      </c>
      <c r="O5" s="25">
        <v>1</v>
      </c>
      <c r="P5" s="51">
        <f>(101-N5)*O5</f>
        <v>99</v>
      </c>
      <c r="Q5" s="60">
        <f t="shared" si="1"/>
        <v>297</v>
      </c>
    </row>
    <row r="6" spans="1:17" x14ac:dyDescent="0.25">
      <c r="A6" s="78">
        <v>3</v>
      </c>
      <c r="B6" s="56" t="s">
        <v>96</v>
      </c>
      <c r="C6" s="79" t="s">
        <v>97</v>
      </c>
      <c r="D6" s="79" t="s">
        <v>115</v>
      </c>
      <c r="E6" s="25">
        <v>6</v>
      </c>
      <c r="F6" s="25">
        <v>3</v>
      </c>
      <c r="G6" s="25">
        <v>1</v>
      </c>
      <c r="H6" s="51">
        <f t="shared" si="0"/>
        <v>98</v>
      </c>
      <c r="I6" s="25">
        <v>4</v>
      </c>
      <c r="J6" s="25">
        <v>3</v>
      </c>
      <c r="K6" s="25">
        <v>1</v>
      </c>
      <c r="L6" s="51">
        <f>(101-J6)*K6</f>
        <v>98</v>
      </c>
      <c r="M6" s="25">
        <v>4</v>
      </c>
      <c r="N6" s="25">
        <v>3</v>
      </c>
      <c r="O6" s="25">
        <v>1</v>
      </c>
      <c r="P6" s="51">
        <f>(101-N6)*O6</f>
        <v>98</v>
      </c>
      <c r="Q6" s="60">
        <f t="shared" si="1"/>
        <v>294</v>
      </c>
    </row>
    <row r="7" spans="1:17" x14ac:dyDescent="0.25">
      <c r="A7" s="78">
        <v>4</v>
      </c>
      <c r="B7" s="79" t="s">
        <v>109</v>
      </c>
      <c r="C7" s="79" t="s">
        <v>110</v>
      </c>
      <c r="D7" s="79" t="s">
        <v>72</v>
      </c>
      <c r="E7" s="25">
        <v>6</v>
      </c>
      <c r="F7" s="82" t="s">
        <v>90</v>
      </c>
      <c r="G7" s="25">
        <v>1</v>
      </c>
      <c r="H7" s="51">
        <f t="shared" si="0"/>
        <v>95</v>
      </c>
      <c r="I7" s="25">
        <v>4</v>
      </c>
      <c r="J7" s="82" t="s">
        <v>205</v>
      </c>
      <c r="K7" s="25">
        <v>1</v>
      </c>
      <c r="L7" s="51">
        <f>(101-J7)*K7</f>
        <v>97</v>
      </c>
      <c r="M7" s="25">
        <v>4</v>
      </c>
      <c r="N7" s="82" t="s">
        <v>205</v>
      </c>
      <c r="O7" s="25">
        <v>1</v>
      </c>
      <c r="P7" s="51">
        <f>(101-N7)*O7</f>
        <v>97</v>
      </c>
      <c r="Q7" s="60">
        <f t="shared" si="1"/>
        <v>289</v>
      </c>
    </row>
    <row r="8" spans="1:17" ht="17.25" customHeight="1" x14ac:dyDescent="0.25">
      <c r="A8" s="78">
        <v>5</v>
      </c>
      <c r="B8" s="80" t="s">
        <v>19</v>
      </c>
      <c r="C8" s="81" t="s">
        <v>23</v>
      </c>
      <c r="D8" s="81" t="s">
        <v>40</v>
      </c>
      <c r="E8" s="25">
        <v>6</v>
      </c>
      <c r="F8" s="83">
        <v>4</v>
      </c>
      <c r="G8" s="25">
        <v>1</v>
      </c>
      <c r="H8" s="51">
        <f t="shared" si="0"/>
        <v>97</v>
      </c>
      <c r="I8" s="25">
        <v>4</v>
      </c>
      <c r="J8" s="83" t="s">
        <v>18</v>
      </c>
      <c r="K8" s="25">
        <v>1</v>
      </c>
      <c r="L8" s="51">
        <v>0</v>
      </c>
      <c r="M8" s="25">
        <v>4</v>
      </c>
      <c r="N8" s="83" t="s">
        <v>18</v>
      </c>
      <c r="O8" s="25">
        <v>1</v>
      </c>
      <c r="P8" s="51">
        <v>0</v>
      </c>
      <c r="Q8" s="60">
        <f t="shared" si="1"/>
        <v>97</v>
      </c>
    </row>
    <row r="9" spans="1:17" ht="18.75" customHeight="1" x14ac:dyDescent="0.25">
      <c r="A9" s="78">
        <v>6</v>
      </c>
      <c r="B9" s="80" t="s">
        <v>180</v>
      </c>
      <c r="C9" s="81" t="s">
        <v>182</v>
      </c>
      <c r="D9" s="81" t="s">
        <v>181</v>
      </c>
      <c r="E9" s="25">
        <v>6</v>
      </c>
      <c r="F9" s="73">
        <v>5</v>
      </c>
      <c r="G9" s="25">
        <v>1</v>
      </c>
      <c r="H9" s="51">
        <f t="shared" si="0"/>
        <v>96</v>
      </c>
      <c r="I9" s="25">
        <v>4</v>
      </c>
      <c r="J9" s="73" t="s">
        <v>18</v>
      </c>
      <c r="K9" s="25">
        <v>1</v>
      </c>
      <c r="L9" s="51">
        <v>0</v>
      </c>
      <c r="M9" s="25">
        <v>4</v>
      </c>
      <c r="N9" s="73" t="s">
        <v>18</v>
      </c>
      <c r="O9" s="25">
        <v>1</v>
      </c>
      <c r="P9" s="51">
        <v>0</v>
      </c>
      <c r="Q9" s="60">
        <f t="shared" si="1"/>
        <v>96</v>
      </c>
    </row>
  </sheetData>
  <autoFilter ref="A3:Q9">
    <sortState ref="A5:Q9">
      <sortCondition descending="1" ref="Q3:Q9"/>
    </sortState>
  </autoFilter>
  <sortState ref="A5:A28">
    <sortCondition ref="A4"/>
  </sortState>
  <mergeCells count="9">
    <mergeCell ref="A1:Q1"/>
    <mergeCell ref="I2:L2"/>
    <mergeCell ref="Q2:Q3"/>
    <mergeCell ref="D2:D3"/>
    <mergeCell ref="C2:C3"/>
    <mergeCell ref="B2:B3"/>
    <mergeCell ref="A2:A3"/>
    <mergeCell ref="E2:H2"/>
    <mergeCell ref="M2:P2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5"/>
  <sheetViews>
    <sheetView view="pageBreakPreview" zoomScale="130" zoomScaleNormal="100" zoomScaleSheetLayoutView="130" zoomScalePageLayoutView="85" workbookViewId="0">
      <selection activeCell="B5" sqref="B5"/>
    </sheetView>
  </sheetViews>
  <sheetFormatPr defaultRowHeight="15.75" x14ac:dyDescent="0.25"/>
  <cols>
    <col min="1" max="1" width="6.5703125" style="88" customWidth="1"/>
    <col min="2" max="2" width="40.7109375" style="88" customWidth="1"/>
    <col min="3" max="3" width="25.7109375" style="88" customWidth="1"/>
    <col min="4" max="4" width="12.5703125" style="88" customWidth="1"/>
    <col min="5" max="5" width="7.85546875" style="89" customWidth="1"/>
    <col min="6" max="6" width="7.42578125" style="89" customWidth="1"/>
    <col min="7" max="7" width="7.28515625" style="89" customWidth="1"/>
    <col min="8" max="12" width="7.42578125" style="92" customWidth="1"/>
    <col min="13" max="13" width="7.85546875" style="89" customWidth="1"/>
    <col min="14" max="14" width="7.42578125" style="89" customWidth="1"/>
    <col min="15" max="15" width="7.28515625" style="89" customWidth="1"/>
    <col min="16" max="16" width="7.42578125" style="92" customWidth="1"/>
    <col min="17" max="17" width="15.42578125" style="89" customWidth="1"/>
    <col min="18" max="16384" width="9.140625" style="88"/>
  </cols>
  <sheetData>
    <row r="1" spans="1:17" ht="36" customHeight="1" x14ac:dyDescent="0.25">
      <c r="A1" s="144" t="s">
        <v>3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</row>
    <row r="2" spans="1:17" s="62" customFormat="1" ht="60.75" customHeight="1" x14ac:dyDescent="0.25">
      <c r="A2" s="143" t="s">
        <v>0</v>
      </c>
      <c r="B2" s="143" t="s">
        <v>1</v>
      </c>
      <c r="C2" s="143" t="s">
        <v>5</v>
      </c>
      <c r="D2" s="143" t="s">
        <v>44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9" t="s">
        <v>213</v>
      </c>
      <c r="N2" s="139"/>
      <c r="O2" s="139"/>
      <c r="P2" s="139"/>
      <c r="Q2" s="142" t="s">
        <v>212</v>
      </c>
    </row>
    <row r="3" spans="1:17" s="89" customFormat="1" ht="94.5" x14ac:dyDescent="0.25">
      <c r="A3" s="143"/>
      <c r="B3" s="143"/>
      <c r="C3" s="143"/>
      <c r="D3" s="143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42"/>
    </row>
    <row r="4" spans="1:17" s="62" customFormat="1" ht="37.5" customHeight="1" x14ac:dyDescent="0.25">
      <c r="A4" s="25">
        <v>1</v>
      </c>
      <c r="B4" s="79" t="s">
        <v>99</v>
      </c>
      <c r="C4" s="79" t="s">
        <v>100</v>
      </c>
      <c r="D4" s="56" t="s">
        <v>101</v>
      </c>
      <c r="E4" s="25">
        <v>2</v>
      </c>
      <c r="F4" s="25">
        <v>1</v>
      </c>
      <c r="G4" s="25">
        <v>1</v>
      </c>
      <c r="H4" s="90">
        <f>(101-F4)*G4</f>
        <v>100</v>
      </c>
      <c r="I4" s="25">
        <v>2</v>
      </c>
      <c r="J4" s="25">
        <v>1</v>
      </c>
      <c r="K4" s="25">
        <v>1</v>
      </c>
      <c r="L4" s="90">
        <f>(101-J4)*K4</f>
        <v>100</v>
      </c>
      <c r="M4" s="25">
        <v>2</v>
      </c>
      <c r="N4" s="25">
        <v>1</v>
      </c>
      <c r="O4" s="25">
        <v>1</v>
      </c>
      <c r="P4" s="90">
        <f>(101-N4)*O4</f>
        <v>100</v>
      </c>
      <c r="Q4" s="91">
        <f>H4+P4+L4</f>
        <v>300</v>
      </c>
    </row>
    <row r="5" spans="1:17" s="62" customFormat="1" ht="39.75" customHeight="1" x14ac:dyDescent="0.25">
      <c r="A5" s="25">
        <v>2</v>
      </c>
      <c r="B5" s="56" t="s">
        <v>149</v>
      </c>
      <c r="C5" s="79" t="s">
        <v>100</v>
      </c>
      <c r="D5" s="56" t="s">
        <v>150</v>
      </c>
      <c r="E5" s="25">
        <v>2</v>
      </c>
      <c r="F5" s="25">
        <v>2</v>
      </c>
      <c r="G5" s="25">
        <v>1</v>
      </c>
      <c r="H5" s="90">
        <f>(101-F5)*G5</f>
        <v>99</v>
      </c>
      <c r="I5" s="25">
        <v>2</v>
      </c>
      <c r="J5" s="25">
        <v>2</v>
      </c>
      <c r="K5" s="25">
        <v>1</v>
      </c>
      <c r="L5" s="90">
        <f>(101-J5)*K5</f>
        <v>99</v>
      </c>
      <c r="M5" s="25">
        <v>2</v>
      </c>
      <c r="N5" s="25">
        <v>2</v>
      </c>
      <c r="O5" s="25">
        <v>1</v>
      </c>
      <c r="P5" s="90">
        <f>(101-N5)*O5</f>
        <v>99</v>
      </c>
      <c r="Q5" s="91">
        <f>H5+P5+L5</f>
        <v>297</v>
      </c>
    </row>
  </sheetData>
  <autoFilter ref="A3:Q3">
    <sortState ref="A5:BE7">
      <sortCondition descending="1" ref="Q3:Q5"/>
    </sortState>
  </autoFilter>
  <sortState ref="A5:BE7">
    <sortCondition descending="1" ref="Q5:Q7"/>
  </sortState>
  <mergeCells count="9">
    <mergeCell ref="E2:H2"/>
    <mergeCell ref="Q2:Q3"/>
    <mergeCell ref="M2:P2"/>
    <mergeCell ref="A1:Q1"/>
    <mergeCell ref="D2:D3"/>
    <mergeCell ref="C2:C3"/>
    <mergeCell ref="B2:B3"/>
    <mergeCell ref="A2:A3"/>
    <mergeCell ref="I2:L2"/>
  </mergeCells>
  <pageMargins left="4.642857142857143E-2" right="4.4642857142857144E-2" top="6.7708333333333329E-2" bottom="0.14895833333333333" header="0.3" footer="0.3"/>
  <pageSetup paperSize="9" scale="44" orientation="landscape" r:id="rId1"/>
  <colBreaks count="1" manualBreakCount="1">
    <brk id="18" max="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S123"/>
  <sheetViews>
    <sheetView view="pageBreakPreview" topLeftCell="B1" zoomScaleNormal="100" zoomScaleSheetLayoutView="100" zoomScalePageLayoutView="70" workbookViewId="0">
      <selection activeCell="R4" sqref="R4"/>
    </sheetView>
  </sheetViews>
  <sheetFormatPr defaultRowHeight="14.25" x14ac:dyDescent="0.25"/>
  <cols>
    <col min="1" max="1" width="8.28515625" style="18" customWidth="1"/>
    <col min="2" max="2" width="27" style="19" customWidth="1"/>
    <col min="3" max="3" width="26.28515625" style="19" customWidth="1"/>
    <col min="4" max="4" width="16.28515625" style="19" customWidth="1"/>
    <col min="5" max="5" width="15.42578125" style="18" customWidth="1"/>
    <col min="6" max="6" width="6.7109375" style="21" customWidth="1"/>
    <col min="7" max="7" width="11.85546875" style="21" customWidth="1"/>
    <col min="8" max="8" width="7.140625" style="21" customWidth="1"/>
    <col min="9" max="13" width="14" style="45" customWidth="1"/>
    <col min="14" max="14" width="6.7109375" style="21" customWidth="1"/>
    <col min="15" max="15" width="11.85546875" style="21" customWidth="1"/>
    <col min="16" max="16" width="7.140625" style="21" customWidth="1"/>
    <col min="17" max="17" width="14" style="45" customWidth="1"/>
    <col min="18" max="18" width="11.42578125" style="43" customWidth="1"/>
    <col min="19" max="19" width="35" style="18" customWidth="1"/>
    <col min="20" max="16384" width="9.140625" style="18"/>
  </cols>
  <sheetData>
    <row r="1" spans="1:19" ht="42" customHeight="1" x14ac:dyDescent="0.25">
      <c r="A1" s="145" t="s">
        <v>73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7"/>
    </row>
    <row r="2" spans="1:19" ht="50.25" customHeight="1" x14ac:dyDescent="0.25">
      <c r="A2" s="150" t="s">
        <v>0</v>
      </c>
      <c r="B2" s="152" t="s">
        <v>1</v>
      </c>
      <c r="C2" s="153"/>
      <c r="D2" s="150" t="s">
        <v>33</v>
      </c>
      <c r="E2" s="150" t="s">
        <v>5</v>
      </c>
      <c r="F2" s="139" t="s">
        <v>196</v>
      </c>
      <c r="G2" s="139"/>
      <c r="H2" s="139"/>
      <c r="I2" s="139"/>
      <c r="J2" s="139" t="s">
        <v>192</v>
      </c>
      <c r="K2" s="139"/>
      <c r="L2" s="139"/>
      <c r="M2" s="139"/>
      <c r="N2" s="139" t="s">
        <v>213</v>
      </c>
      <c r="O2" s="139"/>
      <c r="P2" s="139"/>
      <c r="Q2" s="139"/>
      <c r="R2" s="148" t="s">
        <v>212</v>
      </c>
    </row>
    <row r="3" spans="1:19" ht="94.5" x14ac:dyDescent="0.25">
      <c r="A3" s="151"/>
      <c r="B3" s="154"/>
      <c r="C3" s="155"/>
      <c r="D3" s="151"/>
      <c r="E3" s="151"/>
      <c r="F3" s="67" t="s">
        <v>64</v>
      </c>
      <c r="G3" s="67" t="s">
        <v>65</v>
      </c>
      <c r="H3" s="67" t="s">
        <v>66</v>
      </c>
      <c r="I3" s="68" t="s">
        <v>57</v>
      </c>
      <c r="J3" s="67" t="s">
        <v>64</v>
      </c>
      <c r="K3" s="67" t="s">
        <v>65</v>
      </c>
      <c r="L3" s="67" t="s">
        <v>66</v>
      </c>
      <c r="M3" s="68" t="s">
        <v>57</v>
      </c>
      <c r="N3" s="67" t="s">
        <v>64</v>
      </c>
      <c r="O3" s="67" t="s">
        <v>65</v>
      </c>
      <c r="P3" s="67" t="s">
        <v>66</v>
      </c>
      <c r="Q3" s="68" t="s">
        <v>57</v>
      </c>
      <c r="R3" s="149"/>
    </row>
    <row r="4" spans="1:19" s="32" customFormat="1" ht="30" x14ac:dyDescent="0.25">
      <c r="A4" s="27">
        <v>1</v>
      </c>
      <c r="B4" s="22" t="s">
        <v>76</v>
      </c>
      <c r="C4" s="22" t="s">
        <v>74</v>
      </c>
      <c r="D4" s="22" t="s">
        <v>69</v>
      </c>
      <c r="E4" s="23" t="s">
        <v>78</v>
      </c>
      <c r="F4" s="27">
        <v>8</v>
      </c>
      <c r="G4" s="27">
        <v>1</v>
      </c>
      <c r="H4" s="27">
        <v>1</v>
      </c>
      <c r="I4" s="51">
        <f t="shared" ref="I4:I11" si="0">(101-G4)*H4</f>
        <v>100</v>
      </c>
      <c r="J4" s="27">
        <v>7</v>
      </c>
      <c r="K4" s="27">
        <v>2</v>
      </c>
      <c r="L4" s="27">
        <v>1</v>
      </c>
      <c r="M4" s="51">
        <f t="shared" ref="M4:M10" si="1">(101-K4)*L4</f>
        <v>99</v>
      </c>
      <c r="N4" s="27">
        <v>7</v>
      </c>
      <c r="O4" s="27">
        <v>1</v>
      </c>
      <c r="P4" s="27">
        <v>1</v>
      </c>
      <c r="Q4" s="51">
        <f t="shared" ref="Q4:Q10" si="2">(101-O4)*P4</f>
        <v>100</v>
      </c>
      <c r="R4" s="52">
        <f t="shared" ref="R4:R11" si="3">I4+Q4+M4</f>
        <v>299</v>
      </c>
    </row>
    <row r="5" spans="1:19" s="30" customFormat="1" ht="30" x14ac:dyDescent="0.25">
      <c r="A5" s="27">
        <v>2</v>
      </c>
      <c r="B5" s="28" t="s">
        <v>210</v>
      </c>
      <c r="C5" s="28" t="s">
        <v>75</v>
      </c>
      <c r="D5" s="28" t="s">
        <v>69</v>
      </c>
      <c r="E5" s="29" t="s">
        <v>93</v>
      </c>
      <c r="F5" s="27">
        <v>8</v>
      </c>
      <c r="G5" s="27">
        <v>2</v>
      </c>
      <c r="H5" s="27">
        <v>1</v>
      </c>
      <c r="I5" s="51">
        <f t="shared" si="0"/>
        <v>99</v>
      </c>
      <c r="J5" s="27">
        <v>7</v>
      </c>
      <c r="K5" s="27">
        <v>1</v>
      </c>
      <c r="L5" s="27">
        <v>1</v>
      </c>
      <c r="M5" s="51">
        <f t="shared" si="1"/>
        <v>100</v>
      </c>
      <c r="N5" s="27">
        <v>7</v>
      </c>
      <c r="O5" s="27">
        <v>3</v>
      </c>
      <c r="P5" s="27">
        <v>1</v>
      </c>
      <c r="Q5" s="51">
        <f t="shared" si="2"/>
        <v>98</v>
      </c>
      <c r="R5" s="52">
        <f t="shared" si="3"/>
        <v>297</v>
      </c>
    </row>
    <row r="6" spans="1:19" s="36" customFormat="1" ht="30" x14ac:dyDescent="0.25">
      <c r="A6" s="27">
        <v>3</v>
      </c>
      <c r="B6" s="28" t="s">
        <v>106</v>
      </c>
      <c r="C6" s="28" t="s">
        <v>98</v>
      </c>
      <c r="D6" s="28" t="s">
        <v>40</v>
      </c>
      <c r="E6" s="29" t="s">
        <v>107</v>
      </c>
      <c r="F6" s="27">
        <v>8</v>
      </c>
      <c r="G6" s="24">
        <v>3</v>
      </c>
      <c r="H6" s="27">
        <v>1</v>
      </c>
      <c r="I6" s="51">
        <f t="shared" si="0"/>
        <v>98</v>
      </c>
      <c r="J6" s="27">
        <v>7</v>
      </c>
      <c r="K6" s="24">
        <v>4</v>
      </c>
      <c r="L6" s="27">
        <v>1</v>
      </c>
      <c r="M6" s="51">
        <f t="shared" si="1"/>
        <v>97</v>
      </c>
      <c r="N6" s="27">
        <v>7</v>
      </c>
      <c r="O6" s="24">
        <v>2</v>
      </c>
      <c r="P6" s="27">
        <v>1</v>
      </c>
      <c r="Q6" s="51">
        <f t="shared" si="2"/>
        <v>99</v>
      </c>
      <c r="R6" s="52">
        <f t="shared" si="3"/>
        <v>294</v>
      </c>
    </row>
    <row r="7" spans="1:19" s="36" customFormat="1" ht="30" x14ac:dyDescent="0.25">
      <c r="A7" s="27">
        <v>4</v>
      </c>
      <c r="B7" s="37" t="s">
        <v>151</v>
      </c>
      <c r="C7" s="37" t="s">
        <v>152</v>
      </c>
      <c r="D7" s="37" t="s">
        <v>34</v>
      </c>
      <c r="E7" s="24" t="s">
        <v>208</v>
      </c>
      <c r="F7" s="27">
        <v>8</v>
      </c>
      <c r="G7" s="27">
        <v>4</v>
      </c>
      <c r="H7" s="27">
        <v>1</v>
      </c>
      <c r="I7" s="51">
        <f t="shared" si="0"/>
        <v>97</v>
      </c>
      <c r="J7" s="27">
        <v>7</v>
      </c>
      <c r="K7" s="27">
        <v>3</v>
      </c>
      <c r="L7" s="27">
        <v>1</v>
      </c>
      <c r="M7" s="51">
        <f t="shared" si="1"/>
        <v>98</v>
      </c>
      <c r="N7" s="27">
        <v>7</v>
      </c>
      <c r="O7" s="27">
        <v>4</v>
      </c>
      <c r="P7" s="27">
        <v>1</v>
      </c>
      <c r="Q7" s="51">
        <f t="shared" si="2"/>
        <v>97</v>
      </c>
      <c r="R7" s="52">
        <f t="shared" si="3"/>
        <v>292</v>
      </c>
      <c r="S7" s="54"/>
    </row>
    <row r="8" spans="1:19" s="36" customFormat="1" ht="30" x14ac:dyDescent="0.25">
      <c r="A8" s="27">
        <v>5</v>
      </c>
      <c r="B8" s="37" t="s">
        <v>155</v>
      </c>
      <c r="C8" s="37" t="s">
        <v>156</v>
      </c>
      <c r="D8" s="37" t="s">
        <v>157</v>
      </c>
      <c r="E8" s="24" t="s">
        <v>158</v>
      </c>
      <c r="F8" s="27">
        <v>8</v>
      </c>
      <c r="G8" s="27">
        <v>6</v>
      </c>
      <c r="H8" s="27">
        <v>1</v>
      </c>
      <c r="I8" s="51">
        <f t="shared" si="0"/>
        <v>95</v>
      </c>
      <c r="J8" s="27">
        <v>7</v>
      </c>
      <c r="K8" s="27">
        <v>5</v>
      </c>
      <c r="L8" s="27">
        <v>1</v>
      </c>
      <c r="M8" s="51">
        <f t="shared" si="1"/>
        <v>96</v>
      </c>
      <c r="N8" s="27">
        <v>7</v>
      </c>
      <c r="O8" s="27">
        <v>5</v>
      </c>
      <c r="P8" s="27">
        <v>1</v>
      </c>
      <c r="Q8" s="51">
        <f t="shared" si="2"/>
        <v>96</v>
      </c>
      <c r="R8" s="52">
        <f t="shared" si="3"/>
        <v>287</v>
      </c>
    </row>
    <row r="9" spans="1:19" s="36" customFormat="1" ht="30" x14ac:dyDescent="0.25">
      <c r="A9" s="27">
        <v>6</v>
      </c>
      <c r="B9" s="37" t="s">
        <v>153</v>
      </c>
      <c r="C9" s="37" t="s">
        <v>105</v>
      </c>
      <c r="D9" s="37" t="s">
        <v>40</v>
      </c>
      <c r="E9" s="24" t="s">
        <v>154</v>
      </c>
      <c r="F9" s="27">
        <v>8</v>
      </c>
      <c r="G9" s="27">
        <v>5</v>
      </c>
      <c r="H9" s="27">
        <v>1</v>
      </c>
      <c r="I9" s="51">
        <f t="shared" si="0"/>
        <v>96</v>
      </c>
      <c r="J9" s="27">
        <v>7</v>
      </c>
      <c r="K9" s="27">
        <v>6</v>
      </c>
      <c r="L9" s="27">
        <v>1</v>
      </c>
      <c r="M9" s="51">
        <f t="shared" si="1"/>
        <v>95</v>
      </c>
      <c r="N9" s="27">
        <v>7</v>
      </c>
      <c r="O9" s="27">
        <v>6</v>
      </c>
      <c r="P9" s="27">
        <v>1</v>
      </c>
      <c r="Q9" s="51">
        <f t="shared" si="2"/>
        <v>95</v>
      </c>
      <c r="R9" s="52">
        <f t="shared" si="3"/>
        <v>286</v>
      </c>
    </row>
    <row r="10" spans="1:19" s="36" customFormat="1" ht="30" x14ac:dyDescent="0.25">
      <c r="A10" s="27">
        <v>7</v>
      </c>
      <c r="B10" s="37" t="s">
        <v>159</v>
      </c>
      <c r="C10" s="37" t="s">
        <v>160</v>
      </c>
      <c r="D10" s="37" t="s">
        <v>157</v>
      </c>
      <c r="E10" s="24" t="s">
        <v>161</v>
      </c>
      <c r="F10" s="27">
        <v>8</v>
      </c>
      <c r="G10" s="27">
        <v>7</v>
      </c>
      <c r="H10" s="27">
        <v>1</v>
      </c>
      <c r="I10" s="51">
        <f t="shared" si="0"/>
        <v>94</v>
      </c>
      <c r="J10" s="27">
        <v>7</v>
      </c>
      <c r="K10" s="27">
        <v>7</v>
      </c>
      <c r="L10" s="27">
        <v>1</v>
      </c>
      <c r="M10" s="51">
        <f t="shared" si="1"/>
        <v>94</v>
      </c>
      <c r="N10" s="27">
        <v>7</v>
      </c>
      <c r="O10" s="27">
        <v>7</v>
      </c>
      <c r="P10" s="27">
        <v>1</v>
      </c>
      <c r="Q10" s="51">
        <f t="shared" si="2"/>
        <v>94</v>
      </c>
      <c r="R10" s="52">
        <f t="shared" si="3"/>
        <v>282</v>
      </c>
    </row>
    <row r="11" spans="1:19" s="53" customFormat="1" ht="30" x14ac:dyDescent="0.25">
      <c r="A11" s="27">
        <v>8</v>
      </c>
      <c r="B11" s="37" t="s">
        <v>162</v>
      </c>
      <c r="C11" s="37" t="s">
        <v>163</v>
      </c>
      <c r="D11" s="37" t="s">
        <v>40</v>
      </c>
      <c r="E11" s="24" t="s">
        <v>209</v>
      </c>
      <c r="F11" s="27">
        <v>8</v>
      </c>
      <c r="G11" s="27">
        <v>8</v>
      </c>
      <c r="H11" s="27">
        <v>1</v>
      </c>
      <c r="I11" s="51">
        <f t="shared" si="0"/>
        <v>93</v>
      </c>
      <c r="J11" s="27">
        <v>7</v>
      </c>
      <c r="K11" s="27" t="s">
        <v>18</v>
      </c>
      <c r="L11" s="27">
        <v>1</v>
      </c>
      <c r="M11" s="51">
        <v>0</v>
      </c>
      <c r="N11" s="27">
        <v>7</v>
      </c>
      <c r="O11" s="27" t="s">
        <v>18</v>
      </c>
      <c r="P11" s="27">
        <v>1</v>
      </c>
      <c r="Q11" s="51">
        <v>0</v>
      </c>
      <c r="R11" s="52">
        <f t="shared" si="3"/>
        <v>93</v>
      </c>
    </row>
    <row r="12" spans="1:19" x14ac:dyDescent="0.25">
      <c r="F12" s="20"/>
      <c r="G12" s="20"/>
      <c r="H12" s="20"/>
      <c r="I12" s="44"/>
      <c r="J12" s="44"/>
      <c r="K12" s="44"/>
      <c r="L12" s="44"/>
      <c r="M12" s="44"/>
      <c r="N12" s="20"/>
      <c r="O12" s="20"/>
      <c r="P12" s="20"/>
      <c r="Q12" s="44"/>
    </row>
    <row r="13" spans="1:19" x14ac:dyDescent="0.25">
      <c r="F13" s="20"/>
      <c r="G13" s="20"/>
      <c r="H13" s="20"/>
      <c r="I13" s="44"/>
      <c r="J13" s="44"/>
      <c r="K13" s="44"/>
      <c r="L13" s="44"/>
      <c r="M13" s="44"/>
      <c r="N13" s="20"/>
      <c r="O13" s="20"/>
      <c r="P13" s="20"/>
      <c r="Q13" s="44"/>
    </row>
    <row r="14" spans="1:19" x14ac:dyDescent="0.25">
      <c r="F14" s="20"/>
      <c r="G14" s="20"/>
      <c r="H14" s="20"/>
      <c r="I14" s="44"/>
      <c r="J14" s="44"/>
      <c r="K14" s="44"/>
      <c r="L14" s="44"/>
      <c r="M14" s="44"/>
      <c r="N14" s="20"/>
      <c r="O14" s="20"/>
      <c r="P14" s="20"/>
      <c r="Q14" s="44"/>
    </row>
    <row r="15" spans="1:19" x14ac:dyDescent="0.25">
      <c r="F15" s="20"/>
      <c r="G15" s="20"/>
      <c r="H15" s="20"/>
      <c r="I15" s="44"/>
      <c r="J15" s="44"/>
      <c r="K15" s="44"/>
      <c r="L15" s="44"/>
      <c r="M15" s="44"/>
      <c r="N15" s="20"/>
      <c r="O15" s="20"/>
      <c r="P15" s="20"/>
      <c r="Q15" s="44"/>
    </row>
    <row r="16" spans="1:19" x14ac:dyDescent="0.25">
      <c r="F16" s="20"/>
      <c r="G16" s="20"/>
      <c r="H16" s="20"/>
      <c r="I16" s="44"/>
      <c r="J16" s="44"/>
      <c r="K16" s="44"/>
      <c r="L16" s="44"/>
      <c r="M16" s="44"/>
      <c r="N16" s="20"/>
      <c r="O16" s="20"/>
      <c r="P16" s="20"/>
      <c r="Q16" s="44"/>
    </row>
    <row r="17" spans="6:17" x14ac:dyDescent="0.25">
      <c r="F17" s="20"/>
      <c r="G17" s="20"/>
      <c r="H17" s="20"/>
      <c r="I17" s="44"/>
      <c r="J17" s="44"/>
      <c r="K17" s="44"/>
      <c r="L17" s="44"/>
      <c r="M17" s="44"/>
      <c r="N17" s="20"/>
      <c r="O17" s="20"/>
      <c r="P17" s="20"/>
      <c r="Q17" s="44"/>
    </row>
    <row r="18" spans="6:17" x14ac:dyDescent="0.25">
      <c r="F18" s="20"/>
      <c r="G18" s="20"/>
      <c r="H18" s="20"/>
      <c r="I18" s="44"/>
      <c r="J18" s="44"/>
      <c r="K18" s="44"/>
      <c r="L18" s="44"/>
      <c r="M18" s="44"/>
      <c r="N18" s="20"/>
      <c r="O18" s="20"/>
      <c r="P18" s="20"/>
      <c r="Q18" s="44"/>
    </row>
    <row r="19" spans="6:17" x14ac:dyDescent="0.25">
      <c r="F19" s="20"/>
      <c r="G19" s="20"/>
      <c r="H19" s="20"/>
      <c r="I19" s="44"/>
      <c r="J19" s="44"/>
      <c r="K19" s="44"/>
      <c r="L19" s="44"/>
      <c r="M19" s="44"/>
      <c r="N19" s="20"/>
      <c r="O19" s="20"/>
      <c r="P19" s="20"/>
      <c r="Q19" s="44"/>
    </row>
    <row r="20" spans="6:17" x14ac:dyDescent="0.25">
      <c r="F20" s="20"/>
      <c r="G20" s="20"/>
      <c r="H20" s="20"/>
      <c r="I20" s="44"/>
      <c r="J20" s="44"/>
      <c r="K20" s="44"/>
      <c r="L20" s="44"/>
      <c r="M20" s="44"/>
      <c r="N20" s="20"/>
      <c r="O20" s="20"/>
      <c r="P20" s="20"/>
      <c r="Q20" s="44"/>
    </row>
    <row r="21" spans="6:17" x14ac:dyDescent="0.25">
      <c r="F21" s="20"/>
      <c r="G21" s="20"/>
      <c r="H21" s="20"/>
      <c r="I21" s="44"/>
      <c r="J21" s="44"/>
      <c r="K21" s="44"/>
      <c r="L21" s="44"/>
      <c r="M21" s="44"/>
      <c r="N21" s="20"/>
      <c r="O21" s="20"/>
      <c r="P21" s="20"/>
      <c r="Q21" s="44"/>
    </row>
    <row r="22" spans="6:17" x14ac:dyDescent="0.25">
      <c r="F22" s="20"/>
      <c r="G22" s="20"/>
      <c r="H22" s="20"/>
      <c r="I22" s="44"/>
      <c r="J22" s="44"/>
      <c r="K22" s="44"/>
      <c r="L22" s="44"/>
      <c r="M22" s="44"/>
      <c r="N22" s="20"/>
      <c r="O22" s="20"/>
      <c r="P22" s="20"/>
      <c r="Q22" s="44"/>
    </row>
    <row r="23" spans="6:17" x14ac:dyDescent="0.25">
      <c r="F23" s="20"/>
      <c r="G23" s="20"/>
      <c r="H23" s="20"/>
      <c r="I23" s="44"/>
      <c r="J23" s="44"/>
      <c r="K23" s="44"/>
      <c r="L23" s="44"/>
      <c r="M23" s="44"/>
      <c r="N23" s="20"/>
      <c r="O23" s="20"/>
      <c r="P23" s="20"/>
      <c r="Q23" s="44"/>
    </row>
    <row r="24" spans="6:17" x14ac:dyDescent="0.25">
      <c r="F24" s="20"/>
      <c r="G24" s="20"/>
      <c r="H24" s="20"/>
      <c r="I24" s="44"/>
      <c r="J24" s="44"/>
      <c r="K24" s="44"/>
      <c r="L24" s="44"/>
      <c r="M24" s="44"/>
      <c r="N24" s="20"/>
      <c r="O24" s="20"/>
      <c r="P24" s="20"/>
      <c r="Q24" s="44"/>
    </row>
    <row r="25" spans="6:17" x14ac:dyDescent="0.25">
      <c r="F25" s="20"/>
      <c r="G25" s="20"/>
      <c r="H25" s="20"/>
      <c r="I25" s="44"/>
      <c r="J25" s="44"/>
      <c r="K25" s="44"/>
      <c r="L25" s="44"/>
      <c r="M25" s="44"/>
      <c r="N25" s="20"/>
      <c r="O25" s="20"/>
      <c r="P25" s="20"/>
      <c r="Q25" s="44"/>
    </row>
    <row r="26" spans="6:17" x14ac:dyDescent="0.25">
      <c r="F26" s="20"/>
      <c r="G26" s="20"/>
      <c r="H26" s="20"/>
      <c r="I26" s="44"/>
      <c r="J26" s="44"/>
      <c r="K26" s="44"/>
      <c r="L26" s="44"/>
      <c r="M26" s="44"/>
      <c r="N26" s="20"/>
      <c r="O26" s="20"/>
      <c r="P26" s="20"/>
      <c r="Q26" s="44"/>
    </row>
    <row r="27" spans="6:17" x14ac:dyDescent="0.25">
      <c r="F27" s="20"/>
      <c r="G27" s="20"/>
      <c r="H27" s="20"/>
      <c r="I27" s="44"/>
      <c r="J27" s="44"/>
      <c r="K27" s="44"/>
      <c r="L27" s="44"/>
      <c r="M27" s="44"/>
      <c r="N27" s="20"/>
      <c r="O27" s="20"/>
      <c r="P27" s="20"/>
      <c r="Q27" s="44"/>
    </row>
    <row r="28" spans="6:17" x14ac:dyDescent="0.25">
      <c r="F28" s="20"/>
      <c r="G28" s="20"/>
      <c r="H28" s="20"/>
      <c r="I28" s="44"/>
      <c r="J28" s="44"/>
      <c r="K28" s="44"/>
      <c r="L28" s="44"/>
      <c r="M28" s="44"/>
      <c r="N28" s="20"/>
      <c r="O28" s="20"/>
      <c r="P28" s="20"/>
      <c r="Q28" s="44"/>
    </row>
    <row r="29" spans="6:17" x14ac:dyDescent="0.25">
      <c r="F29" s="20"/>
      <c r="G29" s="20"/>
      <c r="H29" s="20"/>
      <c r="I29" s="44"/>
      <c r="J29" s="44"/>
      <c r="K29" s="44"/>
      <c r="L29" s="44"/>
      <c r="M29" s="44"/>
      <c r="N29" s="20"/>
      <c r="O29" s="20"/>
      <c r="P29" s="20"/>
      <c r="Q29" s="44"/>
    </row>
    <row r="30" spans="6:17" x14ac:dyDescent="0.25">
      <c r="F30" s="20"/>
      <c r="G30" s="20"/>
      <c r="H30" s="20"/>
      <c r="I30" s="44"/>
      <c r="J30" s="44"/>
      <c r="K30" s="44"/>
      <c r="L30" s="44"/>
      <c r="M30" s="44"/>
      <c r="N30" s="20"/>
      <c r="O30" s="20"/>
      <c r="P30" s="20"/>
      <c r="Q30" s="44"/>
    </row>
    <row r="31" spans="6:17" x14ac:dyDescent="0.25">
      <c r="F31" s="20"/>
      <c r="G31" s="20"/>
      <c r="H31" s="20"/>
      <c r="I31" s="44"/>
      <c r="J31" s="44"/>
      <c r="K31" s="44"/>
      <c r="L31" s="44"/>
      <c r="M31" s="44"/>
      <c r="N31" s="20"/>
      <c r="O31" s="20"/>
      <c r="P31" s="20"/>
      <c r="Q31" s="44"/>
    </row>
    <row r="32" spans="6:17" x14ac:dyDescent="0.25">
      <c r="F32" s="20"/>
      <c r="G32" s="20"/>
      <c r="H32" s="20"/>
      <c r="I32" s="44"/>
      <c r="J32" s="44"/>
      <c r="K32" s="44"/>
      <c r="L32" s="44"/>
      <c r="M32" s="44"/>
      <c r="N32" s="20"/>
      <c r="O32" s="20"/>
      <c r="P32" s="20"/>
      <c r="Q32" s="44"/>
    </row>
    <row r="33" spans="6:17" x14ac:dyDescent="0.25">
      <c r="F33" s="20"/>
      <c r="G33" s="20"/>
      <c r="H33" s="20"/>
      <c r="I33" s="44"/>
      <c r="J33" s="44"/>
      <c r="K33" s="44"/>
      <c r="L33" s="44"/>
      <c r="M33" s="44"/>
      <c r="N33" s="20"/>
      <c r="O33" s="20"/>
      <c r="P33" s="20"/>
      <c r="Q33" s="44"/>
    </row>
    <row r="34" spans="6:17" x14ac:dyDescent="0.25">
      <c r="F34" s="20"/>
      <c r="G34" s="20"/>
      <c r="H34" s="20"/>
      <c r="I34" s="44"/>
      <c r="J34" s="44"/>
      <c r="K34" s="44"/>
      <c r="L34" s="44"/>
      <c r="M34" s="44"/>
      <c r="N34" s="20"/>
      <c r="O34" s="20"/>
      <c r="P34" s="20"/>
      <c r="Q34" s="44"/>
    </row>
    <row r="35" spans="6:17" x14ac:dyDescent="0.25">
      <c r="F35" s="20"/>
      <c r="G35" s="20"/>
      <c r="H35" s="20"/>
      <c r="I35" s="44"/>
      <c r="J35" s="44"/>
      <c r="K35" s="44"/>
      <c r="L35" s="44"/>
      <c r="M35" s="44"/>
      <c r="N35" s="20"/>
      <c r="O35" s="20"/>
      <c r="P35" s="20"/>
      <c r="Q35" s="44"/>
    </row>
    <row r="36" spans="6:17" x14ac:dyDescent="0.25">
      <c r="F36" s="20"/>
      <c r="G36" s="20"/>
      <c r="H36" s="20"/>
      <c r="I36" s="44"/>
      <c r="J36" s="44"/>
      <c r="K36" s="44"/>
      <c r="L36" s="44"/>
      <c r="M36" s="44"/>
      <c r="N36" s="20"/>
      <c r="O36" s="20"/>
      <c r="P36" s="20"/>
      <c r="Q36" s="44"/>
    </row>
    <row r="37" spans="6:17" x14ac:dyDescent="0.25">
      <c r="F37" s="20"/>
      <c r="G37" s="20"/>
      <c r="H37" s="20"/>
      <c r="I37" s="44"/>
      <c r="J37" s="44"/>
      <c r="K37" s="44"/>
      <c r="L37" s="44"/>
      <c r="M37" s="44"/>
      <c r="N37" s="20"/>
      <c r="O37" s="20"/>
      <c r="P37" s="20"/>
      <c r="Q37" s="44"/>
    </row>
    <row r="38" spans="6:17" x14ac:dyDescent="0.25">
      <c r="F38" s="20"/>
      <c r="G38" s="20"/>
      <c r="H38" s="20"/>
      <c r="I38" s="44"/>
      <c r="J38" s="44"/>
      <c r="K38" s="44"/>
      <c r="L38" s="44"/>
      <c r="M38" s="44"/>
      <c r="N38" s="20"/>
      <c r="O38" s="20"/>
      <c r="P38" s="20"/>
      <c r="Q38" s="44"/>
    </row>
    <row r="39" spans="6:17" x14ac:dyDescent="0.25">
      <c r="F39" s="20"/>
      <c r="G39" s="20"/>
      <c r="H39" s="20"/>
      <c r="I39" s="44"/>
      <c r="J39" s="44"/>
      <c r="K39" s="44"/>
      <c r="L39" s="44"/>
      <c r="M39" s="44"/>
      <c r="N39" s="20"/>
      <c r="O39" s="20"/>
      <c r="P39" s="20"/>
      <c r="Q39" s="44"/>
    </row>
    <row r="40" spans="6:17" x14ac:dyDescent="0.25">
      <c r="F40" s="20"/>
      <c r="G40" s="20"/>
      <c r="H40" s="20"/>
      <c r="I40" s="44"/>
      <c r="J40" s="44"/>
      <c r="K40" s="44"/>
      <c r="L40" s="44"/>
      <c r="M40" s="44"/>
      <c r="N40" s="20"/>
      <c r="O40" s="20"/>
      <c r="P40" s="20"/>
      <c r="Q40" s="44"/>
    </row>
    <row r="41" spans="6:17" x14ac:dyDescent="0.25">
      <c r="F41" s="20"/>
      <c r="G41" s="20"/>
      <c r="H41" s="20"/>
      <c r="I41" s="44"/>
      <c r="J41" s="44"/>
      <c r="K41" s="44"/>
      <c r="L41" s="44"/>
      <c r="M41" s="44"/>
      <c r="N41" s="20"/>
      <c r="O41" s="20"/>
      <c r="P41" s="20"/>
      <c r="Q41" s="44"/>
    </row>
    <row r="42" spans="6:17" x14ac:dyDescent="0.25">
      <c r="F42" s="20"/>
      <c r="G42" s="20"/>
      <c r="H42" s="20"/>
      <c r="I42" s="44"/>
      <c r="J42" s="44"/>
      <c r="K42" s="44"/>
      <c r="L42" s="44"/>
      <c r="M42" s="44"/>
      <c r="N42" s="20"/>
      <c r="O42" s="20"/>
      <c r="P42" s="20"/>
      <c r="Q42" s="44"/>
    </row>
    <row r="43" spans="6:17" x14ac:dyDescent="0.25">
      <c r="F43" s="20"/>
      <c r="G43" s="20"/>
      <c r="H43" s="20"/>
      <c r="I43" s="44"/>
      <c r="J43" s="44"/>
      <c r="K43" s="44"/>
      <c r="L43" s="44"/>
      <c r="M43" s="44"/>
      <c r="N43" s="20"/>
      <c r="O43" s="20"/>
      <c r="P43" s="20"/>
      <c r="Q43" s="44"/>
    </row>
    <row r="44" spans="6:17" x14ac:dyDescent="0.25">
      <c r="F44" s="20"/>
      <c r="G44" s="20"/>
      <c r="H44" s="20"/>
      <c r="I44" s="44"/>
      <c r="J44" s="44"/>
      <c r="K44" s="44"/>
      <c r="L44" s="44"/>
      <c r="M44" s="44"/>
      <c r="N44" s="20"/>
      <c r="O44" s="20"/>
      <c r="P44" s="20"/>
      <c r="Q44" s="44"/>
    </row>
    <row r="45" spans="6:17" x14ac:dyDescent="0.25">
      <c r="F45" s="20"/>
      <c r="G45" s="20"/>
      <c r="H45" s="20"/>
      <c r="I45" s="44"/>
      <c r="J45" s="44"/>
      <c r="K45" s="44"/>
      <c r="L45" s="44"/>
      <c r="M45" s="44"/>
      <c r="N45" s="20"/>
      <c r="O45" s="20"/>
      <c r="P45" s="20"/>
      <c r="Q45" s="44"/>
    </row>
    <row r="46" spans="6:17" x14ac:dyDescent="0.25">
      <c r="F46" s="20"/>
      <c r="G46" s="20"/>
      <c r="H46" s="20"/>
      <c r="I46" s="44"/>
      <c r="J46" s="44"/>
      <c r="K46" s="44"/>
      <c r="L46" s="44"/>
      <c r="M46" s="44"/>
      <c r="N46" s="20"/>
      <c r="O46" s="20"/>
      <c r="P46" s="20"/>
      <c r="Q46" s="44"/>
    </row>
    <row r="47" spans="6:17" x14ac:dyDescent="0.25">
      <c r="F47" s="20"/>
      <c r="G47" s="20"/>
      <c r="H47" s="20"/>
      <c r="I47" s="44"/>
      <c r="J47" s="44"/>
      <c r="K47" s="44"/>
      <c r="L47" s="44"/>
      <c r="M47" s="44"/>
      <c r="N47" s="20"/>
      <c r="O47" s="20"/>
      <c r="P47" s="20"/>
      <c r="Q47" s="44"/>
    </row>
    <row r="48" spans="6:17" x14ac:dyDescent="0.25">
      <c r="F48" s="20"/>
      <c r="G48" s="20"/>
      <c r="H48" s="20"/>
      <c r="I48" s="44"/>
      <c r="J48" s="44"/>
      <c r="K48" s="44"/>
      <c r="L48" s="44"/>
      <c r="M48" s="44"/>
      <c r="N48" s="20"/>
      <c r="O48" s="20"/>
      <c r="P48" s="20"/>
      <c r="Q48" s="44"/>
    </row>
    <row r="49" spans="6:17" x14ac:dyDescent="0.25">
      <c r="F49" s="20"/>
      <c r="G49" s="20"/>
      <c r="H49" s="20"/>
      <c r="I49" s="44"/>
      <c r="J49" s="44"/>
      <c r="K49" s="44"/>
      <c r="L49" s="44"/>
      <c r="M49" s="44"/>
      <c r="N49" s="20"/>
      <c r="O49" s="20"/>
      <c r="P49" s="20"/>
      <c r="Q49" s="44"/>
    </row>
    <row r="50" spans="6:17" x14ac:dyDescent="0.25">
      <c r="F50" s="20"/>
      <c r="G50" s="20"/>
      <c r="H50" s="20"/>
      <c r="I50" s="44"/>
      <c r="J50" s="44"/>
      <c r="K50" s="44"/>
      <c r="L50" s="44"/>
      <c r="M50" s="44"/>
      <c r="N50" s="20"/>
      <c r="O50" s="20"/>
      <c r="P50" s="20"/>
      <c r="Q50" s="44"/>
    </row>
    <row r="51" spans="6:17" x14ac:dyDescent="0.25">
      <c r="F51" s="20"/>
      <c r="G51" s="20"/>
      <c r="H51" s="20"/>
      <c r="I51" s="44"/>
      <c r="J51" s="44"/>
      <c r="K51" s="44"/>
      <c r="L51" s="44"/>
      <c r="M51" s="44"/>
      <c r="N51" s="20"/>
      <c r="O51" s="20"/>
      <c r="P51" s="20"/>
      <c r="Q51" s="44"/>
    </row>
    <row r="52" spans="6:17" x14ac:dyDescent="0.25">
      <c r="F52" s="20"/>
      <c r="G52" s="20"/>
      <c r="H52" s="20"/>
      <c r="I52" s="44"/>
      <c r="J52" s="44"/>
      <c r="K52" s="44"/>
      <c r="L52" s="44"/>
      <c r="M52" s="44"/>
      <c r="N52" s="20"/>
      <c r="O52" s="20"/>
      <c r="P52" s="20"/>
      <c r="Q52" s="44"/>
    </row>
    <row r="53" spans="6:17" x14ac:dyDescent="0.25">
      <c r="F53" s="20"/>
      <c r="G53" s="20"/>
      <c r="H53" s="20"/>
      <c r="I53" s="44"/>
      <c r="J53" s="44"/>
      <c r="K53" s="44"/>
      <c r="L53" s="44"/>
      <c r="M53" s="44"/>
      <c r="N53" s="20"/>
      <c r="O53" s="20"/>
      <c r="P53" s="20"/>
      <c r="Q53" s="44"/>
    </row>
    <row r="54" spans="6:17" x14ac:dyDescent="0.25">
      <c r="F54" s="20"/>
      <c r="G54" s="20"/>
      <c r="H54" s="20"/>
      <c r="I54" s="44"/>
      <c r="J54" s="44"/>
      <c r="K54" s="44"/>
      <c r="L54" s="44"/>
      <c r="M54" s="44"/>
      <c r="N54" s="20"/>
      <c r="O54" s="20"/>
      <c r="P54" s="20"/>
      <c r="Q54" s="44"/>
    </row>
    <row r="55" spans="6:17" x14ac:dyDescent="0.25">
      <c r="F55" s="20"/>
      <c r="G55" s="20"/>
      <c r="H55" s="20"/>
      <c r="I55" s="44"/>
      <c r="J55" s="44"/>
      <c r="K55" s="44"/>
      <c r="L55" s="44"/>
      <c r="M55" s="44"/>
      <c r="N55" s="20"/>
      <c r="O55" s="20"/>
      <c r="P55" s="20"/>
      <c r="Q55" s="44"/>
    </row>
    <row r="56" spans="6:17" x14ac:dyDescent="0.25">
      <c r="F56" s="20"/>
      <c r="G56" s="20"/>
      <c r="H56" s="20"/>
      <c r="I56" s="44"/>
      <c r="J56" s="44"/>
      <c r="K56" s="44"/>
      <c r="L56" s="44"/>
      <c r="M56" s="44"/>
      <c r="N56" s="20"/>
      <c r="O56" s="20"/>
      <c r="P56" s="20"/>
      <c r="Q56" s="44"/>
    </row>
    <row r="57" spans="6:17" x14ac:dyDescent="0.25">
      <c r="F57" s="20"/>
      <c r="G57" s="20"/>
      <c r="H57" s="20"/>
      <c r="I57" s="44"/>
      <c r="J57" s="44"/>
      <c r="K57" s="44"/>
      <c r="L57" s="44"/>
      <c r="M57" s="44"/>
      <c r="N57" s="20"/>
      <c r="O57" s="20"/>
      <c r="P57" s="20"/>
      <c r="Q57" s="44"/>
    </row>
    <row r="58" spans="6:17" x14ac:dyDescent="0.25">
      <c r="F58" s="20"/>
      <c r="G58" s="20"/>
      <c r="H58" s="20"/>
      <c r="I58" s="44"/>
      <c r="J58" s="44"/>
      <c r="K58" s="44"/>
      <c r="L58" s="44"/>
      <c r="M58" s="44"/>
      <c r="N58" s="20"/>
      <c r="O58" s="20"/>
      <c r="P58" s="20"/>
      <c r="Q58" s="44"/>
    </row>
    <row r="59" spans="6:17" x14ac:dyDescent="0.25">
      <c r="F59" s="20"/>
      <c r="G59" s="20"/>
      <c r="H59" s="20"/>
      <c r="I59" s="44"/>
      <c r="J59" s="44"/>
      <c r="K59" s="44"/>
      <c r="L59" s="44"/>
      <c r="M59" s="44"/>
      <c r="N59" s="20"/>
      <c r="O59" s="20"/>
      <c r="P59" s="20"/>
      <c r="Q59" s="44"/>
    </row>
    <row r="60" spans="6:17" x14ac:dyDescent="0.25">
      <c r="F60" s="20"/>
      <c r="G60" s="20"/>
      <c r="H60" s="20"/>
      <c r="I60" s="44"/>
      <c r="J60" s="44"/>
      <c r="K60" s="44"/>
      <c r="L60" s="44"/>
      <c r="M60" s="44"/>
      <c r="N60" s="20"/>
      <c r="O60" s="20"/>
      <c r="P60" s="20"/>
      <c r="Q60" s="44"/>
    </row>
    <row r="61" spans="6:17" x14ac:dyDescent="0.25">
      <c r="F61" s="20"/>
      <c r="G61" s="20"/>
      <c r="H61" s="20"/>
      <c r="I61" s="44"/>
      <c r="J61" s="44"/>
      <c r="K61" s="44"/>
      <c r="L61" s="44"/>
      <c r="M61" s="44"/>
      <c r="N61" s="20"/>
      <c r="O61" s="20"/>
      <c r="P61" s="20"/>
      <c r="Q61" s="44"/>
    </row>
    <row r="62" spans="6:17" x14ac:dyDescent="0.25">
      <c r="F62" s="20"/>
      <c r="G62" s="20"/>
      <c r="H62" s="20"/>
      <c r="I62" s="44"/>
      <c r="J62" s="44"/>
      <c r="K62" s="44"/>
      <c r="L62" s="44"/>
      <c r="M62" s="44"/>
      <c r="N62" s="20"/>
      <c r="O62" s="20"/>
      <c r="P62" s="20"/>
      <c r="Q62" s="44"/>
    </row>
    <row r="63" spans="6:17" x14ac:dyDescent="0.25">
      <c r="F63" s="20"/>
      <c r="G63" s="20"/>
      <c r="H63" s="20"/>
      <c r="I63" s="44"/>
      <c r="J63" s="44"/>
      <c r="K63" s="44"/>
      <c r="L63" s="44"/>
      <c r="M63" s="44"/>
      <c r="N63" s="20"/>
      <c r="O63" s="20"/>
      <c r="P63" s="20"/>
      <c r="Q63" s="44"/>
    </row>
    <row r="64" spans="6:17" x14ac:dyDescent="0.25">
      <c r="F64" s="20"/>
      <c r="G64" s="20"/>
      <c r="H64" s="20"/>
      <c r="I64" s="44"/>
      <c r="J64" s="44"/>
      <c r="K64" s="44"/>
      <c r="L64" s="44"/>
      <c r="M64" s="44"/>
      <c r="N64" s="20"/>
      <c r="O64" s="20"/>
      <c r="P64" s="20"/>
      <c r="Q64" s="44"/>
    </row>
    <row r="65" spans="6:17" x14ac:dyDescent="0.25">
      <c r="F65" s="20"/>
      <c r="G65" s="20"/>
      <c r="H65" s="20"/>
      <c r="I65" s="44"/>
      <c r="J65" s="44"/>
      <c r="K65" s="44"/>
      <c r="L65" s="44"/>
      <c r="M65" s="44"/>
      <c r="N65" s="20"/>
      <c r="O65" s="20"/>
      <c r="P65" s="20"/>
      <c r="Q65" s="44"/>
    </row>
    <row r="66" spans="6:17" x14ac:dyDescent="0.25">
      <c r="F66" s="20"/>
      <c r="G66" s="20"/>
      <c r="H66" s="20"/>
      <c r="I66" s="44"/>
      <c r="J66" s="44"/>
      <c r="K66" s="44"/>
      <c r="L66" s="44"/>
      <c r="M66" s="44"/>
      <c r="N66" s="20"/>
      <c r="O66" s="20"/>
      <c r="P66" s="20"/>
      <c r="Q66" s="44"/>
    </row>
    <row r="67" spans="6:17" x14ac:dyDescent="0.25">
      <c r="F67" s="20"/>
      <c r="G67" s="20"/>
      <c r="H67" s="20"/>
      <c r="I67" s="44"/>
      <c r="J67" s="44"/>
      <c r="K67" s="44"/>
      <c r="L67" s="44"/>
      <c r="M67" s="44"/>
      <c r="N67" s="20"/>
      <c r="O67" s="20"/>
      <c r="P67" s="20"/>
      <c r="Q67" s="44"/>
    </row>
    <row r="68" spans="6:17" x14ac:dyDescent="0.25">
      <c r="F68" s="20"/>
      <c r="G68" s="20"/>
      <c r="H68" s="20"/>
      <c r="I68" s="44"/>
      <c r="J68" s="44"/>
      <c r="K68" s="44"/>
      <c r="L68" s="44"/>
      <c r="M68" s="44"/>
      <c r="N68" s="20"/>
      <c r="O68" s="20"/>
      <c r="P68" s="20"/>
      <c r="Q68" s="44"/>
    </row>
    <row r="69" spans="6:17" x14ac:dyDescent="0.25">
      <c r="F69" s="20"/>
      <c r="G69" s="20"/>
      <c r="H69" s="20"/>
      <c r="I69" s="44"/>
      <c r="J69" s="44"/>
      <c r="K69" s="44"/>
      <c r="L69" s="44"/>
      <c r="M69" s="44"/>
      <c r="N69" s="20"/>
      <c r="O69" s="20"/>
      <c r="P69" s="20"/>
      <c r="Q69" s="44"/>
    </row>
    <row r="70" spans="6:17" x14ac:dyDescent="0.25">
      <c r="F70" s="20"/>
      <c r="G70" s="20"/>
      <c r="H70" s="20"/>
      <c r="I70" s="44"/>
      <c r="J70" s="44"/>
      <c r="K70" s="44"/>
      <c r="L70" s="44"/>
      <c r="M70" s="44"/>
      <c r="N70" s="20"/>
      <c r="O70" s="20"/>
      <c r="P70" s="20"/>
      <c r="Q70" s="44"/>
    </row>
    <row r="71" spans="6:17" x14ac:dyDescent="0.25">
      <c r="F71" s="20"/>
      <c r="G71" s="20"/>
      <c r="H71" s="20"/>
      <c r="I71" s="44"/>
      <c r="J71" s="44"/>
      <c r="K71" s="44"/>
      <c r="L71" s="44"/>
      <c r="M71" s="44"/>
      <c r="N71" s="20"/>
      <c r="O71" s="20"/>
      <c r="P71" s="20"/>
      <c r="Q71" s="44"/>
    </row>
    <row r="72" spans="6:17" x14ac:dyDescent="0.25">
      <c r="F72" s="20"/>
      <c r="G72" s="20"/>
      <c r="H72" s="20"/>
      <c r="I72" s="44"/>
      <c r="J72" s="44"/>
      <c r="K72" s="44"/>
      <c r="L72" s="44"/>
      <c r="M72" s="44"/>
      <c r="N72" s="20"/>
      <c r="O72" s="20"/>
      <c r="P72" s="20"/>
      <c r="Q72" s="44"/>
    </row>
    <row r="73" spans="6:17" x14ac:dyDescent="0.25">
      <c r="F73" s="20"/>
      <c r="G73" s="20"/>
      <c r="H73" s="20"/>
      <c r="I73" s="44"/>
      <c r="J73" s="44"/>
      <c r="K73" s="44"/>
      <c r="L73" s="44"/>
      <c r="M73" s="44"/>
      <c r="N73" s="20"/>
      <c r="O73" s="20"/>
      <c r="P73" s="20"/>
      <c r="Q73" s="44"/>
    </row>
    <row r="74" spans="6:17" x14ac:dyDescent="0.25">
      <c r="F74" s="20"/>
      <c r="G74" s="20"/>
      <c r="H74" s="20"/>
      <c r="I74" s="44"/>
      <c r="J74" s="44"/>
      <c r="K74" s="44"/>
      <c r="L74" s="44"/>
      <c r="M74" s="44"/>
      <c r="N74" s="20"/>
      <c r="O74" s="20"/>
      <c r="P74" s="20"/>
      <c r="Q74" s="44"/>
    </row>
    <row r="75" spans="6:17" x14ac:dyDescent="0.25">
      <c r="F75" s="20"/>
      <c r="G75" s="20"/>
      <c r="H75" s="20"/>
      <c r="I75" s="44"/>
      <c r="J75" s="44"/>
      <c r="K75" s="44"/>
      <c r="L75" s="44"/>
      <c r="M75" s="44"/>
      <c r="N75" s="20"/>
      <c r="O75" s="20"/>
      <c r="P75" s="20"/>
      <c r="Q75" s="44"/>
    </row>
    <row r="76" spans="6:17" x14ac:dyDescent="0.25">
      <c r="F76" s="20"/>
      <c r="G76" s="20"/>
      <c r="H76" s="20"/>
      <c r="I76" s="44"/>
      <c r="J76" s="44"/>
      <c r="K76" s="44"/>
      <c r="L76" s="44"/>
      <c r="M76" s="44"/>
      <c r="N76" s="20"/>
      <c r="O76" s="20"/>
      <c r="P76" s="20"/>
      <c r="Q76" s="44"/>
    </row>
    <row r="77" spans="6:17" x14ac:dyDescent="0.25">
      <c r="F77" s="20"/>
      <c r="G77" s="20"/>
      <c r="H77" s="20"/>
      <c r="I77" s="44"/>
      <c r="J77" s="44"/>
      <c r="K77" s="44"/>
      <c r="L77" s="44"/>
      <c r="M77" s="44"/>
      <c r="N77" s="20"/>
      <c r="O77" s="20"/>
      <c r="P77" s="20"/>
      <c r="Q77" s="44"/>
    </row>
    <row r="78" spans="6:17" x14ac:dyDescent="0.25">
      <c r="F78" s="20"/>
      <c r="G78" s="20"/>
      <c r="H78" s="20"/>
      <c r="I78" s="44"/>
      <c r="J78" s="44"/>
      <c r="K78" s="44"/>
      <c r="L78" s="44"/>
      <c r="M78" s="44"/>
      <c r="N78" s="20"/>
      <c r="O78" s="20"/>
      <c r="P78" s="20"/>
      <c r="Q78" s="44"/>
    </row>
    <row r="79" spans="6:17" x14ac:dyDescent="0.25">
      <c r="F79" s="20"/>
      <c r="G79" s="20"/>
      <c r="H79" s="20"/>
      <c r="I79" s="44"/>
      <c r="J79" s="44"/>
      <c r="K79" s="44"/>
      <c r="L79" s="44"/>
      <c r="M79" s="44"/>
      <c r="N79" s="20"/>
      <c r="O79" s="20"/>
      <c r="P79" s="20"/>
      <c r="Q79" s="44"/>
    </row>
    <row r="80" spans="6:17" x14ac:dyDescent="0.25">
      <c r="F80" s="20"/>
      <c r="G80" s="20"/>
      <c r="H80" s="20"/>
      <c r="I80" s="44"/>
      <c r="J80" s="44"/>
      <c r="K80" s="44"/>
      <c r="L80" s="44"/>
      <c r="M80" s="44"/>
      <c r="N80" s="20"/>
      <c r="O80" s="20"/>
      <c r="P80" s="20"/>
      <c r="Q80" s="44"/>
    </row>
    <row r="81" spans="6:17" x14ac:dyDescent="0.25">
      <c r="F81" s="20"/>
      <c r="G81" s="20"/>
      <c r="H81" s="20"/>
      <c r="I81" s="44"/>
      <c r="J81" s="44"/>
      <c r="K81" s="44"/>
      <c r="L81" s="44"/>
      <c r="M81" s="44"/>
      <c r="N81" s="20"/>
      <c r="O81" s="20"/>
      <c r="P81" s="20"/>
      <c r="Q81" s="44"/>
    </row>
    <row r="82" spans="6:17" x14ac:dyDescent="0.25">
      <c r="F82" s="20"/>
      <c r="G82" s="20"/>
      <c r="H82" s="20"/>
      <c r="I82" s="44"/>
      <c r="J82" s="44"/>
      <c r="K82" s="44"/>
      <c r="L82" s="44"/>
      <c r="M82" s="44"/>
      <c r="N82" s="20"/>
      <c r="O82" s="20"/>
      <c r="P82" s="20"/>
      <c r="Q82" s="44"/>
    </row>
    <row r="83" spans="6:17" x14ac:dyDescent="0.25">
      <c r="F83" s="20"/>
      <c r="G83" s="20"/>
      <c r="H83" s="20"/>
      <c r="I83" s="44"/>
      <c r="J83" s="44"/>
      <c r="K83" s="44"/>
      <c r="L83" s="44"/>
      <c r="M83" s="44"/>
      <c r="N83" s="20"/>
      <c r="O83" s="20"/>
      <c r="P83" s="20"/>
      <c r="Q83" s="44"/>
    </row>
    <row r="84" spans="6:17" x14ac:dyDescent="0.25">
      <c r="F84" s="20"/>
      <c r="G84" s="20"/>
      <c r="H84" s="20"/>
      <c r="I84" s="44"/>
      <c r="J84" s="44"/>
      <c r="K84" s="44"/>
      <c r="L84" s="44"/>
      <c r="M84" s="44"/>
      <c r="N84" s="20"/>
      <c r="O84" s="20"/>
      <c r="P84" s="20"/>
      <c r="Q84" s="44"/>
    </row>
    <row r="85" spans="6:17" x14ac:dyDescent="0.25">
      <c r="F85" s="20"/>
      <c r="G85" s="20"/>
      <c r="H85" s="20"/>
      <c r="I85" s="44"/>
      <c r="J85" s="44"/>
      <c r="K85" s="44"/>
      <c r="L85" s="44"/>
      <c r="M85" s="44"/>
      <c r="N85" s="20"/>
      <c r="O85" s="20"/>
      <c r="P85" s="20"/>
      <c r="Q85" s="44"/>
    </row>
    <row r="86" spans="6:17" x14ac:dyDescent="0.25">
      <c r="F86" s="20"/>
      <c r="G86" s="20"/>
      <c r="H86" s="20"/>
      <c r="I86" s="44"/>
      <c r="J86" s="44"/>
      <c r="K86" s="44"/>
      <c r="L86" s="44"/>
      <c r="M86" s="44"/>
      <c r="N86" s="20"/>
      <c r="O86" s="20"/>
      <c r="P86" s="20"/>
      <c r="Q86" s="44"/>
    </row>
    <row r="87" spans="6:17" x14ac:dyDescent="0.25">
      <c r="F87" s="20"/>
      <c r="G87" s="20"/>
      <c r="H87" s="20"/>
      <c r="I87" s="44"/>
      <c r="J87" s="44"/>
      <c r="K87" s="44"/>
      <c r="L87" s="44"/>
      <c r="M87" s="44"/>
      <c r="N87" s="20"/>
      <c r="O87" s="20"/>
      <c r="P87" s="20"/>
      <c r="Q87" s="44"/>
    </row>
    <row r="88" spans="6:17" x14ac:dyDescent="0.25">
      <c r="F88" s="20"/>
      <c r="G88" s="20"/>
      <c r="H88" s="20"/>
      <c r="I88" s="44"/>
      <c r="J88" s="44"/>
      <c r="K88" s="44"/>
      <c r="L88" s="44"/>
      <c r="M88" s="44"/>
      <c r="N88" s="20"/>
      <c r="O88" s="20"/>
      <c r="P88" s="20"/>
      <c r="Q88" s="44"/>
    </row>
    <row r="89" spans="6:17" x14ac:dyDescent="0.25">
      <c r="F89" s="20"/>
      <c r="G89" s="20"/>
      <c r="H89" s="20"/>
      <c r="I89" s="44"/>
      <c r="J89" s="44"/>
      <c r="K89" s="44"/>
      <c r="L89" s="44"/>
      <c r="M89" s="44"/>
      <c r="N89" s="20"/>
      <c r="O89" s="20"/>
      <c r="P89" s="20"/>
      <c r="Q89" s="44"/>
    </row>
    <row r="90" spans="6:17" x14ac:dyDescent="0.25">
      <c r="F90" s="20"/>
      <c r="G90" s="20"/>
      <c r="H90" s="20"/>
      <c r="I90" s="44"/>
      <c r="J90" s="44"/>
      <c r="K90" s="44"/>
      <c r="L90" s="44"/>
      <c r="M90" s="44"/>
      <c r="N90" s="20"/>
      <c r="O90" s="20"/>
      <c r="P90" s="20"/>
      <c r="Q90" s="44"/>
    </row>
    <row r="91" spans="6:17" x14ac:dyDescent="0.25">
      <c r="F91" s="20"/>
      <c r="G91" s="20"/>
      <c r="H91" s="20"/>
      <c r="I91" s="44"/>
      <c r="J91" s="44"/>
      <c r="K91" s="44"/>
      <c r="L91" s="44"/>
      <c r="M91" s="44"/>
      <c r="N91" s="20"/>
      <c r="O91" s="20"/>
      <c r="P91" s="20"/>
      <c r="Q91" s="44"/>
    </row>
    <row r="92" spans="6:17" x14ac:dyDescent="0.25">
      <c r="F92" s="20"/>
      <c r="G92" s="20"/>
      <c r="H92" s="20"/>
      <c r="I92" s="44"/>
      <c r="J92" s="44"/>
      <c r="K92" s="44"/>
      <c r="L92" s="44"/>
      <c r="M92" s="44"/>
      <c r="N92" s="20"/>
      <c r="O92" s="20"/>
      <c r="P92" s="20"/>
      <c r="Q92" s="44"/>
    </row>
    <row r="93" spans="6:17" x14ac:dyDescent="0.25">
      <c r="F93" s="20"/>
      <c r="G93" s="20"/>
      <c r="H93" s="20"/>
      <c r="I93" s="44"/>
      <c r="J93" s="44"/>
      <c r="K93" s="44"/>
      <c r="L93" s="44"/>
      <c r="M93" s="44"/>
      <c r="N93" s="20"/>
      <c r="O93" s="20"/>
      <c r="P93" s="20"/>
      <c r="Q93" s="44"/>
    </row>
    <row r="94" spans="6:17" x14ac:dyDescent="0.25">
      <c r="F94" s="20"/>
      <c r="G94" s="20"/>
      <c r="H94" s="20"/>
      <c r="I94" s="44"/>
      <c r="J94" s="44"/>
      <c r="K94" s="44"/>
      <c r="L94" s="44"/>
      <c r="M94" s="44"/>
      <c r="N94" s="20"/>
      <c r="O94" s="20"/>
      <c r="P94" s="20"/>
      <c r="Q94" s="44"/>
    </row>
    <row r="95" spans="6:17" x14ac:dyDescent="0.25">
      <c r="F95" s="20"/>
      <c r="G95" s="20"/>
      <c r="H95" s="20"/>
      <c r="I95" s="44"/>
      <c r="J95" s="44"/>
      <c r="K95" s="44"/>
      <c r="L95" s="44"/>
      <c r="M95" s="44"/>
      <c r="N95" s="20"/>
      <c r="O95" s="20"/>
      <c r="P95" s="20"/>
      <c r="Q95" s="44"/>
    </row>
    <row r="96" spans="6:17" x14ac:dyDescent="0.25">
      <c r="F96" s="20"/>
      <c r="G96" s="20"/>
      <c r="H96" s="20"/>
      <c r="I96" s="44"/>
      <c r="J96" s="44"/>
      <c r="K96" s="44"/>
      <c r="L96" s="44"/>
      <c r="M96" s="44"/>
      <c r="N96" s="20"/>
      <c r="O96" s="20"/>
      <c r="P96" s="20"/>
      <c r="Q96" s="44"/>
    </row>
    <row r="97" spans="6:17" x14ac:dyDescent="0.25">
      <c r="F97" s="20"/>
      <c r="G97" s="20"/>
      <c r="H97" s="20"/>
      <c r="I97" s="44"/>
      <c r="J97" s="44"/>
      <c r="K97" s="44"/>
      <c r="L97" s="44"/>
      <c r="M97" s="44"/>
      <c r="N97" s="20"/>
      <c r="O97" s="20"/>
      <c r="P97" s="20"/>
      <c r="Q97" s="44"/>
    </row>
    <row r="98" spans="6:17" x14ac:dyDescent="0.25">
      <c r="F98" s="20"/>
      <c r="G98" s="20"/>
      <c r="H98" s="20"/>
      <c r="I98" s="44"/>
      <c r="J98" s="44"/>
      <c r="K98" s="44"/>
      <c r="L98" s="44"/>
      <c r="M98" s="44"/>
      <c r="N98" s="20"/>
      <c r="O98" s="20"/>
      <c r="P98" s="20"/>
      <c r="Q98" s="44"/>
    </row>
    <row r="99" spans="6:17" x14ac:dyDescent="0.25">
      <c r="F99" s="20"/>
      <c r="G99" s="20"/>
      <c r="H99" s="20"/>
      <c r="I99" s="44"/>
      <c r="J99" s="44"/>
      <c r="K99" s="44"/>
      <c r="L99" s="44"/>
      <c r="M99" s="44"/>
      <c r="N99" s="20"/>
      <c r="O99" s="20"/>
      <c r="P99" s="20"/>
      <c r="Q99" s="44"/>
    </row>
    <row r="100" spans="6:17" x14ac:dyDescent="0.25">
      <c r="F100" s="20"/>
      <c r="G100" s="20"/>
      <c r="H100" s="20"/>
      <c r="I100" s="44"/>
      <c r="J100" s="44"/>
      <c r="K100" s="44"/>
      <c r="L100" s="44"/>
      <c r="M100" s="44"/>
      <c r="N100" s="20"/>
      <c r="O100" s="20"/>
      <c r="P100" s="20"/>
      <c r="Q100" s="44"/>
    </row>
    <row r="101" spans="6:17" x14ac:dyDescent="0.25">
      <c r="F101" s="20"/>
      <c r="G101" s="20"/>
      <c r="H101" s="20"/>
      <c r="I101" s="44"/>
      <c r="J101" s="44"/>
      <c r="K101" s="44"/>
      <c r="L101" s="44"/>
      <c r="M101" s="44"/>
      <c r="N101" s="20"/>
      <c r="O101" s="20"/>
      <c r="P101" s="20"/>
      <c r="Q101" s="44"/>
    </row>
    <row r="102" spans="6:17" x14ac:dyDescent="0.25">
      <c r="F102" s="20"/>
      <c r="G102" s="20"/>
      <c r="H102" s="20"/>
      <c r="I102" s="44"/>
      <c r="J102" s="44"/>
      <c r="K102" s="44"/>
      <c r="L102" s="44"/>
      <c r="M102" s="44"/>
      <c r="N102" s="20"/>
      <c r="O102" s="20"/>
      <c r="P102" s="20"/>
      <c r="Q102" s="44"/>
    </row>
    <row r="103" spans="6:17" x14ac:dyDescent="0.25">
      <c r="F103" s="20"/>
      <c r="G103" s="20"/>
      <c r="H103" s="20"/>
      <c r="I103" s="44"/>
      <c r="J103" s="44"/>
      <c r="K103" s="44"/>
      <c r="L103" s="44"/>
      <c r="M103" s="44"/>
      <c r="N103" s="20"/>
      <c r="O103" s="20"/>
      <c r="P103" s="20"/>
      <c r="Q103" s="44"/>
    </row>
    <row r="104" spans="6:17" x14ac:dyDescent="0.25">
      <c r="F104" s="20"/>
      <c r="G104" s="20"/>
      <c r="H104" s="20"/>
      <c r="I104" s="44"/>
      <c r="J104" s="44"/>
      <c r="K104" s="44"/>
      <c r="L104" s="44"/>
      <c r="M104" s="44"/>
      <c r="N104" s="20"/>
      <c r="O104" s="20"/>
      <c r="P104" s="20"/>
      <c r="Q104" s="44"/>
    </row>
    <row r="105" spans="6:17" x14ac:dyDescent="0.25">
      <c r="F105" s="20"/>
      <c r="G105" s="20"/>
      <c r="H105" s="20"/>
      <c r="I105" s="44"/>
      <c r="J105" s="44"/>
      <c r="K105" s="44"/>
      <c r="L105" s="44"/>
      <c r="M105" s="44"/>
      <c r="N105" s="20"/>
      <c r="O105" s="20"/>
      <c r="P105" s="20"/>
      <c r="Q105" s="44"/>
    </row>
    <row r="106" spans="6:17" x14ac:dyDescent="0.25">
      <c r="F106" s="20"/>
      <c r="G106" s="20"/>
      <c r="H106" s="20"/>
      <c r="I106" s="44"/>
      <c r="J106" s="44"/>
      <c r="K106" s="44"/>
      <c r="L106" s="44"/>
      <c r="M106" s="44"/>
      <c r="N106" s="20"/>
      <c r="O106" s="20"/>
      <c r="P106" s="20"/>
      <c r="Q106" s="44"/>
    </row>
    <row r="107" spans="6:17" x14ac:dyDescent="0.25">
      <c r="F107" s="20"/>
      <c r="G107" s="20"/>
      <c r="H107" s="20"/>
      <c r="I107" s="44"/>
      <c r="J107" s="44"/>
      <c r="K107" s="44"/>
      <c r="L107" s="44"/>
      <c r="M107" s="44"/>
      <c r="N107" s="20"/>
      <c r="O107" s="20"/>
      <c r="P107" s="20"/>
      <c r="Q107" s="44"/>
    </row>
    <row r="108" spans="6:17" x14ac:dyDescent="0.25">
      <c r="F108" s="20"/>
      <c r="G108" s="20"/>
      <c r="H108" s="20"/>
      <c r="I108" s="44"/>
      <c r="J108" s="44"/>
      <c r="K108" s="44"/>
      <c r="L108" s="44"/>
      <c r="M108" s="44"/>
      <c r="N108" s="20"/>
      <c r="O108" s="20"/>
      <c r="P108" s="20"/>
      <c r="Q108" s="44"/>
    </row>
    <row r="109" spans="6:17" x14ac:dyDescent="0.25">
      <c r="F109" s="20"/>
      <c r="G109" s="20"/>
      <c r="H109" s="20"/>
      <c r="I109" s="44"/>
      <c r="J109" s="44"/>
      <c r="K109" s="44"/>
      <c r="L109" s="44"/>
      <c r="M109" s="44"/>
      <c r="N109" s="20"/>
      <c r="O109" s="20"/>
      <c r="P109" s="20"/>
      <c r="Q109" s="44"/>
    </row>
    <row r="110" spans="6:17" x14ac:dyDescent="0.25">
      <c r="F110" s="20"/>
      <c r="G110" s="20"/>
      <c r="H110" s="20"/>
      <c r="I110" s="44"/>
      <c r="J110" s="44"/>
      <c r="K110" s="44"/>
      <c r="L110" s="44"/>
      <c r="M110" s="44"/>
      <c r="N110" s="20"/>
      <c r="O110" s="20"/>
      <c r="P110" s="20"/>
      <c r="Q110" s="44"/>
    </row>
    <row r="111" spans="6:17" x14ac:dyDescent="0.25">
      <c r="F111" s="20"/>
      <c r="G111" s="20"/>
      <c r="H111" s="20"/>
      <c r="I111" s="44"/>
      <c r="J111" s="44"/>
      <c r="K111" s="44"/>
      <c r="L111" s="44"/>
      <c r="M111" s="44"/>
      <c r="N111" s="20"/>
      <c r="O111" s="20"/>
      <c r="P111" s="20"/>
      <c r="Q111" s="44"/>
    </row>
    <row r="112" spans="6:17" x14ac:dyDescent="0.25">
      <c r="F112" s="20"/>
      <c r="G112" s="20"/>
      <c r="H112" s="20"/>
      <c r="I112" s="44"/>
      <c r="J112" s="44"/>
      <c r="K112" s="44"/>
      <c r="L112" s="44"/>
      <c r="M112" s="44"/>
      <c r="N112" s="20"/>
      <c r="O112" s="20"/>
      <c r="P112" s="20"/>
      <c r="Q112" s="44"/>
    </row>
    <row r="113" spans="6:17" x14ac:dyDescent="0.25">
      <c r="F113" s="20"/>
      <c r="G113" s="20"/>
      <c r="H113" s="20"/>
      <c r="I113" s="44"/>
      <c r="J113" s="44"/>
      <c r="K113" s="44"/>
      <c r="L113" s="44"/>
      <c r="M113" s="44"/>
      <c r="N113" s="20"/>
      <c r="O113" s="20"/>
      <c r="P113" s="20"/>
      <c r="Q113" s="44"/>
    </row>
    <row r="114" spans="6:17" x14ac:dyDescent="0.25">
      <c r="F114" s="20"/>
      <c r="G114" s="20"/>
      <c r="H114" s="20"/>
      <c r="I114" s="44"/>
      <c r="J114" s="44"/>
      <c r="K114" s="44"/>
      <c r="L114" s="44"/>
      <c r="M114" s="44"/>
      <c r="N114" s="20"/>
      <c r="O114" s="20"/>
      <c r="P114" s="20"/>
      <c r="Q114" s="44"/>
    </row>
    <row r="115" spans="6:17" x14ac:dyDescent="0.25">
      <c r="F115" s="20"/>
      <c r="G115" s="20"/>
      <c r="H115" s="20"/>
      <c r="I115" s="44"/>
      <c r="J115" s="44"/>
      <c r="K115" s="44"/>
      <c r="L115" s="44"/>
      <c r="M115" s="44"/>
      <c r="N115" s="20"/>
      <c r="O115" s="20"/>
      <c r="P115" s="20"/>
      <c r="Q115" s="44"/>
    </row>
    <row r="116" spans="6:17" x14ac:dyDescent="0.25">
      <c r="F116" s="20"/>
      <c r="G116" s="20"/>
      <c r="H116" s="20"/>
      <c r="I116" s="44"/>
      <c r="J116" s="44"/>
      <c r="K116" s="44"/>
      <c r="L116" s="44"/>
      <c r="M116" s="44"/>
      <c r="N116" s="20"/>
      <c r="O116" s="20"/>
      <c r="P116" s="20"/>
      <c r="Q116" s="44"/>
    </row>
    <row r="117" spans="6:17" x14ac:dyDescent="0.25">
      <c r="F117" s="20"/>
      <c r="G117" s="20"/>
      <c r="H117" s="20"/>
      <c r="I117" s="44"/>
      <c r="J117" s="44"/>
      <c r="K117" s="44"/>
      <c r="L117" s="44"/>
      <c r="M117" s="44"/>
      <c r="N117" s="20"/>
      <c r="O117" s="20"/>
      <c r="P117" s="20"/>
      <c r="Q117" s="44"/>
    </row>
    <row r="118" spans="6:17" x14ac:dyDescent="0.25">
      <c r="F118" s="20"/>
      <c r="G118" s="20"/>
      <c r="H118" s="20"/>
      <c r="I118" s="44"/>
      <c r="J118" s="44"/>
      <c r="K118" s="44"/>
      <c r="L118" s="44"/>
      <c r="M118" s="44"/>
      <c r="N118" s="20"/>
      <c r="O118" s="20"/>
      <c r="P118" s="20"/>
      <c r="Q118" s="44"/>
    </row>
    <row r="119" spans="6:17" x14ac:dyDescent="0.25">
      <c r="F119" s="20"/>
      <c r="G119" s="20"/>
      <c r="H119" s="20"/>
      <c r="I119" s="44"/>
      <c r="J119" s="44"/>
      <c r="K119" s="44"/>
      <c r="L119" s="44"/>
      <c r="M119" s="44"/>
      <c r="N119" s="20"/>
      <c r="O119" s="20"/>
      <c r="P119" s="20"/>
      <c r="Q119" s="44"/>
    </row>
    <row r="120" spans="6:17" x14ac:dyDescent="0.25">
      <c r="F120" s="20"/>
      <c r="G120" s="20"/>
      <c r="H120" s="20"/>
      <c r="I120" s="44"/>
      <c r="J120" s="44"/>
      <c r="K120" s="44"/>
      <c r="L120" s="44"/>
      <c r="M120" s="44"/>
      <c r="N120" s="20"/>
      <c r="O120" s="20"/>
      <c r="P120" s="20"/>
      <c r="Q120" s="44"/>
    </row>
    <row r="121" spans="6:17" x14ac:dyDescent="0.25">
      <c r="F121" s="20"/>
      <c r="G121" s="20"/>
      <c r="H121" s="20"/>
      <c r="I121" s="44"/>
      <c r="J121" s="44"/>
      <c r="K121" s="44"/>
      <c r="L121" s="44"/>
      <c r="M121" s="44"/>
      <c r="N121" s="20"/>
      <c r="O121" s="20"/>
      <c r="P121" s="20"/>
      <c r="Q121" s="44"/>
    </row>
    <row r="122" spans="6:17" x14ac:dyDescent="0.25">
      <c r="F122" s="20"/>
      <c r="G122" s="20"/>
      <c r="H122" s="20"/>
      <c r="I122" s="44"/>
      <c r="J122" s="44"/>
      <c r="K122" s="44"/>
      <c r="L122" s="44"/>
      <c r="M122" s="44"/>
      <c r="N122" s="20"/>
      <c r="O122" s="20"/>
      <c r="P122" s="20"/>
      <c r="Q122" s="44"/>
    </row>
    <row r="123" spans="6:17" x14ac:dyDescent="0.25">
      <c r="F123" s="20"/>
      <c r="G123" s="20"/>
      <c r="H123" s="20"/>
      <c r="I123" s="44"/>
      <c r="J123" s="44"/>
      <c r="K123" s="44"/>
      <c r="L123" s="44"/>
      <c r="M123" s="44"/>
      <c r="N123" s="20"/>
      <c r="O123" s="20"/>
      <c r="P123" s="20"/>
      <c r="Q123" s="44"/>
    </row>
  </sheetData>
  <autoFilter ref="A3:R11">
    <filterColumn colId="1" showButton="0"/>
    <sortState ref="A5:R11">
      <sortCondition descending="1" ref="R3:R11"/>
    </sortState>
  </autoFilter>
  <sortState ref="A5:A31">
    <sortCondition ref="A5:A31"/>
  </sortState>
  <mergeCells count="9">
    <mergeCell ref="A1:R1"/>
    <mergeCell ref="J2:M2"/>
    <mergeCell ref="R2:R3"/>
    <mergeCell ref="A2:A3"/>
    <mergeCell ref="B2:C3"/>
    <mergeCell ref="E2:E3"/>
    <mergeCell ref="F2:I2"/>
    <mergeCell ref="D2:D3"/>
    <mergeCell ref="N2:Q2"/>
  </mergeCells>
  <pageMargins left="0.31496062992125984" right="0.11811023622047245" top="0.12797619047619047" bottom="4.4642857142857144E-2" header="0.31496062992125984" footer="0.31496062992125984"/>
  <pageSetup paperSize="9" scale="40" fitToHeight="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2"/>
  <sheetViews>
    <sheetView view="pageBreakPreview" zoomScale="145" zoomScaleNormal="100" zoomScaleSheetLayoutView="145" workbookViewId="0">
      <selection activeCell="A7" sqref="A7:XFD7"/>
    </sheetView>
  </sheetViews>
  <sheetFormatPr defaultRowHeight="15" x14ac:dyDescent="0.25"/>
  <cols>
    <col min="1" max="1" width="6.28515625" style="4" customWidth="1"/>
    <col min="2" max="2" width="21.140625" style="2" bestFit="1" customWidth="1"/>
    <col min="3" max="3" width="12.7109375" style="2" customWidth="1"/>
    <col min="4" max="4" width="13" style="2" bestFit="1" customWidth="1"/>
    <col min="5" max="7" width="7.7109375" style="7" customWidth="1"/>
    <col min="8" max="12" width="7.7109375" style="16" customWidth="1"/>
    <col min="13" max="15" width="7.7109375" style="7" customWidth="1"/>
    <col min="16" max="16" width="7.7109375" style="16" customWidth="1"/>
    <col min="17" max="17" width="11.140625" style="46" customWidth="1"/>
    <col min="18" max="16384" width="9.140625" style="2"/>
  </cols>
  <sheetData>
    <row r="1" spans="1:17" ht="32.25" customHeight="1" x14ac:dyDescent="0.25">
      <c r="A1" s="134" t="s">
        <v>61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</row>
    <row r="2" spans="1:17" ht="65.25" customHeight="1" x14ac:dyDescent="0.25">
      <c r="A2" s="134" t="s">
        <v>0</v>
      </c>
      <c r="B2" s="137" t="s">
        <v>1</v>
      </c>
      <c r="C2" s="137" t="s">
        <v>10</v>
      </c>
      <c r="D2" s="137" t="s">
        <v>44</v>
      </c>
      <c r="E2" s="139" t="s">
        <v>193</v>
      </c>
      <c r="F2" s="139"/>
      <c r="G2" s="139"/>
      <c r="H2" s="139"/>
      <c r="I2" s="139" t="s">
        <v>192</v>
      </c>
      <c r="J2" s="139"/>
      <c r="K2" s="139"/>
      <c r="L2" s="139"/>
      <c r="M2" s="139" t="s">
        <v>213</v>
      </c>
      <c r="N2" s="139"/>
      <c r="O2" s="139"/>
      <c r="P2" s="139"/>
      <c r="Q2" s="138" t="s">
        <v>212</v>
      </c>
    </row>
    <row r="3" spans="1:17" s="3" customFormat="1" ht="94.5" x14ac:dyDescent="0.25">
      <c r="A3" s="134"/>
      <c r="B3" s="137"/>
      <c r="C3" s="137"/>
      <c r="D3" s="137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38"/>
    </row>
    <row r="4" spans="1:17" s="3" customFormat="1" ht="15.75" x14ac:dyDescent="0.25">
      <c r="A4" s="25">
        <v>1</v>
      </c>
      <c r="B4" s="93" t="s">
        <v>59</v>
      </c>
      <c r="C4" s="79" t="s">
        <v>9</v>
      </c>
      <c r="D4" s="79" t="s">
        <v>43</v>
      </c>
      <c r="E4" s="26">
        <v>5</v>
      </c>
      <c r="F4" s="26">
        <v>2</v>
      </c>
      <c r="G4" s="26">
        <v>1</v>
      </c>
      <c r="H4" s="51">
        <f>(101-F4)*G4</f>
        <v>99</v>
      </c>
      <c r="I4" s="26">
        <v>5</v>
      </c>
      <c r="J4" s="26">
        <v>1</v>
      </c>
      <c r="K4" s="26">
        <v>1</v>
      </c>
      <c r="L4" s="51">
        <f>(101-J4)*K4</f>
        <v>100</v>
      </c>
      <c r="M4" s="26">
        <v>5</v>
      </c>
      <c r="N4" s="26">
        <v>1</v>
      </c>
      <c r="O4" s="26">
        <v>1</v>
      </c>
      <c r="P4" s="51">
        <f>(101-N4)*O4</f>
        <v>100</v>
      </c>
      <c r="Q4" s="60">
        <f>H4+P4+L4</f>
        <v>299</v>
      </c>
    </row>
    <row r="5" spans="1:17" s="3" customFormat="1" ht="15.75" x14ac:dyDescent="0.25">
      <c r="A5" s="55">
        <v>2</v>
      </c>
      <c r="B5" s="93" t="s">
        <v>11</v>
      </c>
      <c r="C5" s="69" t="s">
        <v>8</v>
      </c>
      <c r="D5" s="69" t="s">
        <v>37</v>
      </c>
      <c r="E5" s="26">
        <v>5</v>
      </c>
      <c r="F5" s="26">
        <v>3</v>
      </c>
      <c r="G5" s="26">
        <v>1</v>
      </c>
      <c r="H5" s="51">
        <f>(101-F5)*G5</f>
        <v>98</v>
      </c>
      <c r="I5" s="26">
        <v>5</v>
      </c>
      <c r="J5" s="26">
        <v>2</v>
      </c>
      <c r="K5" s="26">
        <v>1</v>
      </c>
      <c r="L5" s="51">
        <f>(101-J5)*K5</f>
        <v>99</v>
      </c>
      <c r="M5" s="26">
        <v>5</v>
      </c>
      <c r="N5" s="26">
        <v>2</v>
      </c>
      <c r="O5" s="26">
        <v>1</v>
      </c>
      <c r="P5" s="51">
        <f>(101-N5)*O5</f>
        <v>99</v>
      </c>
      <c r="Q5" s="60">
        <f>H5+P5+L5</f>
        <v>296</v>
      </c>
    </row>
    <row r="6" spans="1:17" s="3" customFormat="1" ht="15.75" x14ac:dyDescent="0.25">
      <c r="A6" s="25">
        <v>3</v>
      </c>
      <c r="B6" s="56" t="s">
        <v>108</v>
      </c>
      <c r="C6" s="79" t="s">
        <v>81</v>
      </c>
      <c r="D6" s="56" t="s">
        <v>40</v>
      </c>
      <c r="E6" s="26">
        <v>5</v>
      </c>
      <c r="F6" s="26">
        <v>1</v>
      </c>
      <c r="G6" s="26">
        <v>1</v>
      </c>
      <c r="H6" s="51">
        <f>(101-F6)*G6</f>
        <v>100</v>
      </c>
      <c r="I6" s="26">
        <v>5</v>
      </c>
      <c r="J6" s="26">
        <v>3</v>
      </c>
      <c r="K6" s="26">
        <v>1</v>
      </c>
      <c r="L6" s="51">
        <f>(101-J6)*K6</f>
        <v>98</v>
      </c>
      <c r="M6" s="26">
        <v>5</v>
      </c>
      <c r="N6" s="26">
        <v>3</v>
      </c>
      <c r="O6" s="26">
        <v>1</v>
      </c>
      <c r="P6" s="51">
        <f>(101-N6)*O6</f>
        <v>98</v>
      </c>
      <c r="Q6" s="60">
        <f>H6+P6+L6</f>
        <v>296</v>
      </c>
    </row>
    <row r="7" spans="1:17" s="49" customFormat="1" ht="48.75" hidden="1" customHeight="1" x14ac:dyDescent="0.25">
      <c r="A7" s="94"/>
      <c r="B7" s="94" t="s">
        <v>136</v>
      </c>
      <c r="C7" s="94" t="s">
        <v>138</v>
      </c>
      <c r="D7" s="95" t="s">
        <v>137</v>
      </c>
      <c r="E7" s="96">
        <v>1</v>
      </c>
      <c r="F7" s="97" t="s">
        <v>139</v>
      </c>
      <c r="G7" s="96">
        <v>1</v>
      </c>
      <c r="H7" s="98">
        <v>0</v>
      </c>
      <c r="I7" s="96">
        <v>1</v>
      </c>
      <c r="J7" s="97"/>
      <c r="K7" s="96">
        <v>1</v>
      </c>
      <c r="L7" s="98">
        <v>0</v>
      </c>
      <c r="M7" s="96">
        <v>1</v>
      </c>
      <c r="N7" s="97"/>
      <c r="O7" s="96">
        <v>1</v>
      </c>
      <c r="P7" s="98">
        <v>0</v>
      </c>
      <c r="Q7" s="60">
        <f>H7+P7</f>
        <v>0</v>
      </c>
    </row>
    <row r="8" spans="1:17" s="50" customFormat="1" ht="15.75" hidden="1" x14ac:dyDescent="0.25">
      <c r="A8" s="99"/>
      <c r="B8" s="100" t="s">
        <v>103</v>
      </c>
      <c r="C8" s="100" t="s">
        <v>104</v>
      </c>
      <c r="D8" s="100" t="s">
        <v>69</v>
      </c>
      <c r="E8" s="97">
        <v>1</v>
      </c>
      <c r="F8" s="97" t="s">
        <v>18</v>
      </c>
      <c r="G8" s="97">
        <v>1</v>
      </c>
      <c r="H8" s="98">
        <v>0</v>
      </c>
      <c r="I8" s="97">
        <v>1</v>
      </c>
      <c r="J8" s="97"/>
      <c r="K8" s="97">
        <v>1</v>
      </c>
      <c r="L8" s="98">
        <v>0</v>
      </c>
      <c r="M8" s="97">
        <v>1</v>
      </c>
      <c r="N8" s="97"/>
      <c r="O8" s="97">
        <v>1</v>
      </c>
      <c r="P8" s="98">
        <v>0</v>
      </c>
      <c r="Q8" s="60">
        <f>H8+P8</f>
        <v>0</v>
      </c>
    </row>
    <row r="9" spans="1:17" s="50" customFormat="1" ht="15.75" hidden="1" x14ac:dyDescent="0.25">
      <c r="A9" s="94"/>
      <c r="B9" s="95" t="s">
        <v>134</v>
      </c>
      <c r="C9" s="95" t="s">
        <v>135</v>
      </c>
      <c r="D9" s="95" t="s">
        <v>58</v>
      </c>
      <c r="E9" s="96">
        <v>1</v>
      </c>
      <c r="F9" s="97" t="s">
        <v>18</v>
      </c>
      <c r="G9" s="96">
        <v>1</v>
      </c>
      <c r="H9" s="98">
        <v>0</v>
      </c>
      <c r="I9" s="96">
        <v>1</v>
      </c>
      <c r="J9" s="97"/>
      <c r="K9" s="96">
        <v>1</v>
      </c>
      <c r="L9" s="98">
        <v>0</v>
      </c>
      <c r="M9" s="96">
        <v>1</v>
      </c>
      <c r="N9" s="97"/>
      <c r="O9" s="96">
        <v>1</v>
      </c>
      <c r="P9" s="98">
        <v>0</v>
      </c>
      <c r="Q9" s="60">
        <f>H9+P9</f>
        <v>0</v>
      </c>
    </row>
    <row r="10" spans="1:17" s="3" customFormat="1" ht="15.75" x14ac:dyDescent="0.25">
      <c r="A10" s="25">
        <v>4</v>
      </c>
      <c r="B10" s="93" t="s">
        <v>136</v>
      </c>
      <c r="C10" s="79" t="s">
        <v>138</v>
      </c>
      <c r="D10" s="79" t="s">
        <v>190</v>
      </c>
      <c r="E10" s="26">
        <v>5</v>
      </c>
      <c r="F10" s="26">
        <v>4</v>
      </c>
      <c r="G10" s="26">
        <v>1</v>
      </c>
      <c r="H10" s="51">
        <f>(101-F10)*G10</f>
        <v>97</v>
      </c>
      <c r="I10" s="26">
        <v>5</v>
      </c>
      <c r="J10" s="26">
        <v>4</v>
      </c>
      <c r="K10" s="26">
        <v>1</v>
      </c>
      <c r="L10" s="51">
        <f>(101-J10)*K10</f>
        <v>97</v>
      </c>
      <c r="M10" s="26">
        <v>5</v>
      </c>
      <c r="N10" s="26">
        <v>4</v>
      </c>
      <c r="O10" s="26">
        <v>1</v>
      </c>
      <c r="P10" s="51">
        <f>(101-N10)*O10</f>
        <v>97</v>
      </c>
      <c r="Q10" s="60">
        <f>H10+P10+L10</f>
        <v>291</v>
      </c>
    </row>
    <row r="11" spans="1:17" s="3" customFormat="1" ht="15.75" x14ac:dyDescent="0.25">
      <c r="A11" s="25">
        <v>5</v>
      </c>
      <c r="B11" s="93" t="s">
        <v>77</v>
      </c>
      <c r="C11" s="79" t="s">
        <v>191</v>
      </c>
      <c r="D11" s="56" t="s">
        <v>40</v>
      </c>
      <c r="E11" s="26">
        <v>5</v>
      </c>
      <c r="F11" s="26">
        <v>5</v>
      </c>
      <c r="G11" s="26">
        <v>1</v>
      </c>
      <c r="H11" s="51">
        <f>(101-F11)*G11</f>
        <v>96</v>
      </c>
      <c r="I11" s="26">
        <v>5</v>
      </c>
      <c r="J11" s="26" t="s">
        <v>18</v>
      </c>
      <c r="K11" s="26">
        <v>1</v>
      </c>
      <c r="L11" s="51">
        <v>0</v>
      </c>
      <c r="M11" s="26">
        <v>5</v>
      </c>
      <c r="N11" s="26" t="s">
        <v>18</v>
      </c>
      <c r="O11" s="26">
        <v>1</v>
      </c>
      <c r="P11" s="51">
        <v>0</v>
      </c>
      <c r="Q11" s="60">
        <f>H11+P11+L11</f>
        <v>96</v>
      </c>
    </row>
    <row r="12" spans="1:17" s="3" customFormat="1" ht="15.75" x14ac:dyDescent="0.25">
      <c r="A12" s="25">
        <v>6</v>
      </c>
      <c r="B12" s="93" t="s">
        <v>134</v>
      </c>
      <c r="C12" s="79" t="s">
        <v>135</v>
      </c>
      <c r="D12" s="56" t="s">
        <v>40</v>
      </c>
      <c r="E12" s="26">
        <v>5</v>
      </c>
      <c r="F12" s="26" t="s">
        <v>18</v>
      </c>
      <c r="G12" s="26">
        <v>1</v>
      </c>
      <c r="H12" s="51">
        <v>0</v>
      </c>
      <c r="I12" s="26">
        <v>5</v>
      </c>
      <c r="J12" s="26">
        <v>5</v>
      </c>
      <c r="K12" s="26">
        <v>1</v>
      </c>
      <c r="L12" s="51">
        <v>0</v>
      </c>
      <c r="M12" s="26">
        <v>5</v>
      </c>
      <c r="N12" s="26">
        <v>5</v>
      </c>
      <c r="O12" s="26">
        <v>1</v>
      </c>
      <c r="P12" s="51">
        <v>0</v>
      </c>
      <c r="Q12" s="60">
        <f>H12+P12+L12</f>
        <v>0</v>
      </c>
    </row>
  </sheetData>
  <autoFilter ref="A3:Q6">
    <sortState ref="A5:Q12">
      <sortCondition descending="1" ref="Q3:Q6"/>
    </sortState>
  </autoFilter>
  <mergeCells count="9">
    <mergeCell ref="Q2:Q3"/>
    <mergeCell ref="A1:Q1"/>
    <mergeCell ref="D2:D3"/>
    <mergeCell ref="C2:C3"/>
    <mergeCell ref="B2:B3"/>
    <mergeCell ref="A2:A3"/>
    <mergeCell ref="E2:H2"/>
    <mergeCell ref="M2:P2"/>
    <mergeCell ref="I2:L2"/>
  </mergeCells>
  <pageMargins left="0.7" right="0.7" top="0.75" bottom="0.75" header="0.3" footer="0.3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15"/>
  <sheetViews>
    <sheetView view="pageBreakPreview" zoomScale="115" zoomScaleNormal="100" zoomScaleSheetLayoutView="115" workbookViewId="0">
      <pane ySplit="3" topLeftCell="A4" activePane="bottomLeft" state="frozen"/>
      <selection pane="bottomLeft" activeCell="G17" sqref="G17"/>
    </sheetView>
  </sheetViews>
  <sheetFormatPr defaultRowHeight="15" x14ac:dyDescent="0.25"/>
  <cols>
    <col min="1" max="1" width="6.28515625" style="2" customWidth="1"/>
    <col min="2" max="2" width="23.140625" style="2" bestFit="1" customWidth="1"/>
    <col min="3" max="3" width="12.7109375" style="2" customWidth="1"/>
    <col min="4" max="4" width="12.7109375" style="34" bestFit="1" customWidth="1"/>
    <col min="5" max="5" width="5.42578125" style="7" customWidth="1"/>
    <col min="6" max="7" width="6" style="7" customWidth="1"/>
    <col min="8" max="12" width="8.85546875" style="16" customWidth="1"/>
    <col min="13" max="13" width="5.42578125" style="7" customWidth="1"/>
    <col min="14" max="15" width="6" style="7" customWidth="1"/>
    <col min="16" max="16" width="8.85546875" style="16" customWidth="1"/>
    <col min="17" max="17" width="12.42578125" style="47" customWidth="1"/>
    <col min="18" max="16384" width="9.140625" style="2"/>
  </cols>
  <sheetData>
    <row r="1" spans="1:17" ht="45" customHeight="1" x14ac:dyDescent="0.25">
      <c r="A1" s="156" t="s">
        <v>60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</row>
    <row r="2" spans="1:17" s="3" customFormat="1" ht="60.75" customHeight="1" x14ac:dyDescent="0.25">
      <c r="A2" s="158" t="s">
        <v>0</v>
      </c>
      <c r="B2" s="158" t="s">
        <v>1</v>
      </c>
      <c r="C2" s="158" t="s">
        <v>10</v>
      </c>
      <c r="D2" s="160" t="s">
        <v>44</v>
      </c>
      <c r="E2" s="139" t="s">
        <v>196</v>
      </c>
      <c r="F2" s="139"/>
      <c r="G2" s="139"/>
      <c r="H2" s="139"/>
      <c r="I2" s="139" t="s">
        <v>192</v>
      </c>
      <c r="J2" s="139"/>
      <c r="K2" s="139"/>
      <c r="L2" s="139"/>
      <c r="M2" s="139" t="s">
        <v>211</v>
      </c>
      <c r="N2" s="139"/>
      <c r="O2" s="139"/>
      <c r="P2" s="139"/>
      <c r="Q2" s="159" t="s">
        <v>212</v>
      </c>
    </row>
    <row r="3" spans="1:17" s="3" customFormat="1" ht="110.25" x14ac:dyDescent="0.25">
      <c r="A3" s="158"/>
      <c r="B3" s="158"/>
      <c r="C3" s="158"/>
      <c r="D3" s="160"/>
      <c r="E3" s="67" t="s">
        <v>64</v>
      </c>
      <c r="F3" s="67" t="s">
        <v>65</v>
      </c>
      <c r="G3" s="67" t="s">
        <v>66</v>
      </c>
      <c r="H3" s="68" t="s">
        <v>57</v>
      </c>
      <c r="I3" s="67" t="s">
        <v>64</v>
      </c>
      <c r="J3" s="67" t="s">
        <v>65</v>
      </c>
      <c r="K3" s="67" t="s">
        <v>66</v>
      </c>
      <c r="L3" s="68" t="s">
        <v>57</v>
      </c>
      <c r="M3" s="67" t="s">
        <v>64</v>
      </c>
      <c r="N3" s="67" t="s">
        <v>65</v>
      </c>
      <c r="O3" s="67" t="s">
        <v>66</v>
      </c>
      <c r="P3" s="68" t="s">
        <v>57</v>
      </c>
      <c r="Q3" s="159"/>
    </row>
    <row r="4" spans="1:17" s="8" customFormat="1" ht="15.75" x14ac:dyDescent="0.25">
      <c r="A4" s="70">
        <v>1</v>
      </c>
      <c r="B4" s="69" t="s">
        <v>62</v>
      </c>
      <c r="C4" s="25" t="s">
        <v>7</v>
      </c>
      <c r="D4" s="35" t="s">
        <v>43</v>
      </c>
      <c r="E4" s="25">
        <v>12</v>
      </c>
      <c r="F4" s="26">
        <v>2</v>
      </c>
      <c r="G4" s="25">
        <v>1</v>
      </c>
      <c r="H4" s="51">
        <f t="shared" ref="H4:H15" si="0">(101-F4)*G4</f>
        <v>99</v>
      </c>
      <c r="I4" s="25">
        <v>11</v>
      </c>
      <c r="J4" s="26">
        <v>1</v>
      </c>
      <c r="K4" s="25">
        <v>1</v>
      </c>
      <c r="L4" s="51">
        <f t="shared" ref="L4:L14" si="1">(101-J4)*K4</f>
        <v>100</v>
      </c>
      <c r="M4" s="25">
        <v>11</v>
      </c>
      <c r="N4" s="26">
        <v>2</v>
      </c>
      <c r="O4" s="25">
        <v>1</v>
      </c>
      <c r="P4" s="51">
        <f t="shared" ref="P4:P14" si="2">(101-N4)*O4</f>
        <v>99</v>
      </c>
      <c r="Q4" s="60">
        <f t="shared" ref="Q4:Q15" si="3">H4+P4+L4</f>
        <v>298</v>
      </c>
    </row>
    <row r="5" spans="1:17" s="8" customFormat="1" ht="15.75" x14ac:dyDescent="0.25">
      <c r="A5" s="70">
        <v>2</v>
      </c>
      <c r="B5" s="79" t="s">
        <v>133</v>
      </c>
      <c r="C5" s="25" t="s">
        <v>51</v>
      </c>
      <c r="D5" s="35" t="s">
        <v>34</v>
      </c>
      <c r="E5" s="25">
        <v>12</v>
      </c>
      <c r="F5" s="26">
        <v>3</v>
      </c>
      <c r="G5" s="25">
        <v>1</v>
      </c>
      <c r="H5" s="51">
        <f t="shared" si="0"/>
        <v>98</v>
      </c>
      <c r="I5" s="25">
        <v>11</v>
      </c>
      <c r="J5" s="26">
        <v>2</v>
      </c>
      <c r="K5" s="25">
        <v>1</v>
      </c>
      <c r="L5" s="51">
        <f t="shared" si="1"/>
        <v>99</v>
      </c>
      <c r="M5" s="25">
        <v>11</v>
      </c>
      <c r="N5" s="26">
        <v>1</v>
      </c>
      <c r="O5" s="25">
        <v>1</v>
      </c>
      <c r="P5" s="51">
        <f t="shared" si="2"/>
        <v>100</v>
      </c>
      <c r="Q5" s="60">
        <f t="shared" si="3"/>
        <v>297</v>
      </c>
    </row>
    <row r="6" spans="1:17" s="8" customFormat="1" ht="15.75" x14ac:dyDescent="0.25">
      <c r="A6" s="70">
        <v>3</v>
      </c>
      <c r="B6" s="72" t="s">
        <v>67</v>
      </c>
      <c r="C6" s="25" t="s">
        <v>68</v>
      </c>
      <c r="D6" s="104" t="s">
        <v>34</v>
      </c>
      <c r="E6" s="25">
        <v>12</v>
      </c>
      <c r="F6" s="26">
        <v>1</v>
      </c>
      <c r="G6" s="25">
        <v>1</v>
      </c>
      <c r="H6" s="51">
        <f t="shared" si="0"/>
        <v>100</v>
      </c>
      <c r="I6" s="25">
        <v>11</v>
      </c>
      <c r="J6" s="26">
        <v>3</v>
      </c>
      <c r="K6" s="25">
        <v>1</v>
      </c>
      <c r="L6" s="51">
        <f t="shared" si="1"/>
        <v>98</v>
      </c>
      <c r="M6" s="25">
        <v>11</v>
      </c>
      <c r="N6" s="26">
        <v>3</v>
      </c>
      <c r="O6" s="25">
        <v>1</v>
      </c>
      <c r="P6" s="51">
        <f t="shared" si="2"/>
        <v>98</v>
      </c>
      <c r="Q6" s="60">
        <f t="shared" si="3"/>
        <v>296</v>
      </c>
    </row>
    <row r="7" spans="1:17" s="8" customFormat="1" ht="15.75" x14ac:dyDescent="0.25">
      <c r="A7" s="70">
        <v>4</v>
      </c>
      <c r="B7" s="72" t="s">
        <v>128</v>
      </c>
      <c r="C7" s="101" t="s">
        <v>129</v>
      </c>
      <c r="D7" s="35" t="s">
        <v>34</v>
      </c>
      <c r="E7" s="25">
        <v>12</v>
      </c>
      <c r="F7" s="102">
        <v>4</v>
      </c>
      <c r="G7" s="25">
        <v>1</v>
      </c>
      <c r="H7" s="51">
        <f t="shared" si="0"/>
        <v>97</v>
      </c>
      <c r="I7" s="25">
        <v>11</v>
      </c>
      <c r="J7" s="102">
        <v>5</v>
      </c>
      <c r="K7" s="25">
        <v>1</v>
      </c>
      <c r="L7" s="51">
        <f t="shared" si="1"/>
        <v>96</v>
      </c>
      <c r="M7" s="25">
        <v>11</v>
      </c>
      <c r="N7" s="102">
        <v>4</v>
      </c>
      <c r="O7" s="25">
        <v>1</v>
      </c>
      <c r="P7" s="51">
        <f t="shared" si="2"/>
        <v>97</v>
      </c>
      <c r="Q7" s="60">
        <f t="shared" si="3"/>
        <v>290</v>
      </c>
    </row>
    <row r="8" spans="1:17" s="8" customFormat="1" ht="15.75" x14ac:dyDescent="0.25">
      <c r="A8" s="70">
        <v>5</v>
      </c>
      <c r="B8" s="69" t="s">
        <v>53</v>
      </c>
      <c r="C8" s="25" t="s">
        <v>54</v>
      </c>
      <c r="D8" s="35" t="s">
        <v>34</v>
      </c>
      <c r="E8" s="25">
        <v>12</v>
      </c>
      <c r="F8" s="102">
        <v>5</v>
      </c>
      <c r="G8" s="25">
        <v>1</v>
      </c>
      <c r="H8" s="51">
        <f t="shared" si="0"/>
        <v>96</v>
      </c>
      <c r="I8" s="25">
        <v>11</v>
      </c>
      <c r="J8" s="102">
        <v>4</v>
      </c>
      <c r="K8" s="25">
        <v>1</v>
      </c>
      <c r="L8" s="51">
        <f t="shared" si="1"/>
        <v>97</v>
      </c>
      <c r="M8" s="25">
        <v>11</v>
      </c>
      <c r="N8" s="102">
        <v>5</v>
      </c>
      <c r="O8" s="25">
        <v>1</v>
      </c>
      <c r="P8" s="51">
        <f t="shared" si="2"/>
        <v>96</v>
      </c>
      <c r="Q8" s="60">
        <f t="shared" si="3"/>
        <v>289</v>
      </c>
    </row>
    <row r="9" spans="1:17" s="8" customFormat="1" ht="15.75" x14ac:dyDescent="0.25">
      <c r="A9" s="70">
        <v>6</v>
      </c>
      <c r="B9" s="72" t="s">
        <v>83</v>
      </c>
      <c r="C9" s="25" t="s">
        <v>86</v>
      </c>
      <c r="D9" s="104" t="s">
        <v>40</v>
      </c>
      <c r="E9" s="25">
        <v>12</v>
      </c>
      <c r="F9" s="26">
        <v>6</v>
      </c>
      <c r="G9" s="25">
        <v>1</v>
      </c>
      <c r="H9" s="51">
        <f t="shared" si="0"/>
        <v>95</v>
      </c>
      <c r="I9" s="25">
        <v>11</v>
      </c>
      <c r="J9" s="26">
        <v>6</v>
      </c>
      <c r="K9" s="25">
        <v>1</v>
      </c>
      <c r="L9" s="51">
        <f t="shared" si="1"/>
        <v>95</v>
      </c>
      <c r="M9" s="25">
        <v>11</v>
      </c>
      <c r="N9" s="26">
        <v>6</v>
      </c>
      <c r="O9" s="25">
        <v>1</v>
      </c>
      <c r="P9" s="51">
        <f t="shared" si="2"/>
        <v>95</v>
      </c>
      <c r="Q9" s="60">
        <f t="shared" si="3"/>
        <v>285</v>
      </c>
    </row>
    <row r="10" spans="1:17" s="8" customFormat="1" ht="15.75" x14ac:dyDescent="0.25">
      <c r="A10" s="70">
        <v>7</v>
      </c>
      <c r="B10" s="69" t="s">
        <v>20</v>
      </c>
      <c r="C10" s="25" t="s">
        <v>32</v>
      </c>
      <c r="D10" s="35" t="s">
        <v>37</v>
      </c>
      <c r="E10" s="25">
        <v>12</v>
      </c>
      <c r="F10" s="26">
        <v>7</v>
      </c>
      <c r="G10" s="25">
        <v>1</v>
      </c>
      <c r="H10" s="51">
        <f t="shared" si="0"/>
        <v>94</v>
      </c>
      <c r="I10" s="25">
        <v>11</v>
      </c>
      <c r="J10" s="26">
        <v>9</v>
      </c>
      <c r="K10" s="25">
        <v>1</v>
      </c>
      <c r="L10" s="51">
        <f t="shared" si="1"/>
        <v>92</v>
      </c>
      <c r="M10" s="25">
        <v>11</v>
      </c>
      <c r="N10" s="26">
        <v>7</v>
      </c>
      <c r="O10" s="25">
        <v>1</v>
      </c>
      <c r="P10" s="51">
        <f t="shared" si="2"/>
        <v>94</v>
      </c>
      <c r="Q10" s="60">
        <f t="shared" si="3"/>
        <v>280</v>
      </c>
    </row>
    <row r="11" spans="1:17" s="33" customFormat="1" ht="15.75" x14ac:dyDescent="0.25">
      <c r="A11" s="70">
        <v>8</v>
      </c>
      <c r="B11" s="72" t="s">
        <v>131</v>
      </c>
      <c r="C11" s="101" t="s">
        <v>119</v>
      </c>
      <c r="D11" s="35" t="s">
        <v>42</v>
      </c>
      <c r="E11" s="25">
        <v>12</v>
      </c>
      <c r="F11" s="26">
        <v>10</v>
      </c>
      <c r="G11" s="25">
        <v>1</v>
      </c>
      <c r="H11" s="51">
        <f t="shared" si="0"/>
        <v>91</v>
      </c>
      <c r="I11" s="25">
        <v>11</v>
      </c>
      <c r="J11" s="26">
        <v>7</v>
      </c>
      <c r="K11" s="25">
        <v>1</v>
      </c>
      <c r="L11" s="51">
        <f t="shared" si="1"/>
        <v>94</v>
      </c>
      <c r="M11" s="25">
        <v>11</v>
      </c>
      <c r="N11" s="26">
        <v>8</v>
      </c>
      <c r="O11" s="25">
        <v>1</v>
      </c>
      <c r="P11" s="51">
        <f t="shared" si="2"/>
        <v>93</v>
      </c>
      <c r="Q11" s="60">
        <f t="shared" si="3"/>
        <v>278</v>
      </c>
    </row>
    <row r="12" spans="1:17" s="31" customFormat="1" ht="15.75" x14ac:dyDescent="0.25">
      <c r="A12" s="70">
        <v>9</v>
      </c>
      <c r="B12" s="103" t="s">
        <v>130</v>
      </c>
      <c r="C12" s="26" t="s">
        <v>21</v>
      </c>
      <c r="D12" s="65" t="s">
        <v>42</v>
      </c>
      <c r="E12" s="25">
        <v>12</v>
      </c>
      <c r="F12" s="26">
        <v>9</v>
      </c>
      <c r="G12" s="25">
        <v>1</v>
      </c>
      <c r="H12" s="51">
        <f t="shared" si="0"/>
        <v>92</v>
      </c>
      <c r="I12" s="25">
        <v>11</v>
      </c>
      <c r="J12" s="26">
        <v>8</v>
      </c>
      <c r="K12" s="25">
        <v>1</v>
      </c>
      <c r="L12" s="51">
        <f t="shared" si="1"/>
        <v>93</v>
      </c>
      <c r="M12" s="25">
        <v>11</v>
      </c>
      <c r="N12" s="26">
        <v>9</v>
      </c>
      <c r="O12" s="25">
        <v>1</v>
      </c>
      <c r="P12" s="51">
        <f t="shared" si="2"/>
        <v>92</v>
      </c>
      <c r="Q12" s="60">
        <f t="shared" si="3"/>
        <v>277</v>
      </c>
    </row>
    <row r="13" spans="1:17" ht="15.75" x14ac:dyDescent="0.25">
      <c r="A13" s="70">
        <v>10</v>
      </c>
      <c r="B13" s="72" t="s">
        <v>183</v>
      </c>
      <c r="C13" s="25" t="s">
        <v>184</v>
      </c>
      <c r="D13" s="104" t="s">
        <v>34</v>
      </c>
      <c r="E13" s="25">
        <v>12</v>
      </c>
      <c r="F13" s="26">
        <v>8</v>
      </c>
      <c r="G13" s="25">
        <v>1</v>
      </c>
      <c r="H13" s="51">
        <f t="shared" si="0"/>
        <v>93</v>
      </c>
      <c r="I13" s="25">
        <v>11</v>
      </c>
      <c r="J13" s="26">
        <v>10</v>
      </c>
      <c r="K13" s="25">
        <v>1</v>
      </c>
      <c r="L13" s="51">
        <f t="shared" si="1"/>
        <v>91</v>
      </c>
      <c r="M13" s="25">
        <v>11</v>
      </c>
      <c r="N13" s="26">
        <v>10</v>
      </c>
      <c r="O13" s="25">
        <v>1</v>
      </c>
      <c r="P13" s="51">
        <f t="shared" si="2"/>
        <v>91</v>
      </c>
      <c r="Q13" s="60">
        <f t="shared" si="3"/>
        <v>275</v>
      </c>
    </row>
    <row r="14" spans="1:17" ht="15.75" x14ac:dyDescent="0.25">
      <c r="A14" s="70">
        <v>11</v>
      </c>
      <c r="B14" s="72" t="s">
        <v>185</v>
      </c>
      <c r="C14" s="25" t="s">
        <v>186</v>
      </c>
      <c r="D14" s="104" t="s">
        <v>34</v>
      </c>
      <c r="E14" s="25">
        <v>12</v>
      </c>
      <c r="F14" s="26">
        <v>11</v>
      </c>
      <c r="G14" s="25">
        <v>1</v>
      </c>
      <c r="H14" s="51">
        <f t="shared" si="0"/>
        <v>90</v>
      </c>
      <c r="I14" s="25">
        <v>11</v>
      </c>
      <c r="J14" s="26">
        <v>11</v>
      </c>
      <c r="K14" s="25">
        <v>1</v>
      </c>
      <c r="L14" s="51">
        <f t="shared" si="1"/>
        <v>90</v>
      </c>
      <c r="M14" s="25">
        <v>11</v>
      </c>
      <c r="N14" s="26">
        <v>11</v>
      </c>
      <c r="O14" s="25">
        <v>1</v>
      </c>
      <c r="P14" s="51">
        <f t="shared" si="2"/>
        <v>90</v>
      </c>
      <c r="Q14" s="60">
        <f t="shared" si="3"/>
        <v>270</v>
      </c>
    </row>
    <row r="15" spans="1:17" ht="15.75" x14ac:dyDescent="0.25">
      <c r="A15" s="70">
        <v>12</v>
      </c>
      <c r="B15" s="72" t="s">
        <v>187</v>
      </c>
      <c r="C15" s="25" t="s">
        <v>189</v>
      </c>
      <c r="D15" s="104" t="s">
        <v>188</v>
      </c>
      <c r="E15" s="25">
        <v>12</v>
      </c>
      <c r="F15" s="26">
        <v>12</v>
      </c>
      <c r="G15" s="25">
        <v>1</v>
      </c>
      <c r="H15" s="51">
        <f t="shared" si="0"/>
        <v>89</v>
      </c>
      <c r="I15" s="25">
        <v>11</v>
      </c>
      <c r="J15" s="26" t="s">
        <v>18</v>
      </c>
      <c r="K15" s="25">
        <v>1</v>
      </c>
      <c r="L15" s="51">
        <v>0</v>
      </c>
      <c r="M15" s="25">
        <v>11</v>
      </c>
      <c r="N15" s="26" t="s">
        <v>18</v>
      </c>
      <c r="O15" s="25">
        <v>1</v>
      </c>
      <c r="P15" s="51">
        <v>0</v>
      </c>
      <c r="Q15" s="60">
        <f t="shared" si="3"/>
        <v>89</v>
      </c>
    </row>
  </sheetData>
  <autoFilter ref="A3:Q15">
    <sortState ref="A5:Q15">
      <sortCondition descending="1" ref="Q3:Q15"/>
    </sortState>
  </autoFilter>
  <sortState ref="A5:A12">
    <sortCondition ref="A4"/>
  </sortState>
  <mergeCells count="9">
    <mergeCell ref="A1:Q1"/>
    <mergeCell ref="A2:A3"/>
    <mergeCell ref="Q2:Q3"/>
    <mergeCell ref="D2:D3"/>
    <mergeCell ref="C2:C3"/>
    <mergeCell ref="B2:B3"/>
    <mergeCell ref="E2:H2"/>
    <mergeCell ref="M2:P2"/>
    <mergeCell ref="I2:L2"/>
  </mergeCells>
  <pageMargins left="0.7" right="0.7" top="0.75" bottom="0.75" header="0.3" footer="0.3"/>
  <pageSetup paperSize="9" scale="4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2:Y13"/>
  <sheetViews>
    <sheetView tabSelected="1" view="pageBreakPreview" zoomScaleNormal="100" zoomScaleSheetLayoutView="100" workbookViewId="0">
      <pane xSplit="8" topLeftCell="Q1" activePane="topRight" state="frozen"/>
      <selection pane="topRight" activeCell="A8" sqref="A8:A13"/>
    </sheetView>
  </sheetViews>
  <sheetFormatPr defaultColWidth="16.140625" defaultRowHeight="15" x14ac:dyDescent="0.25"/>
  <cols>
    <col min="1" max="1" width="15.85546875" style="4" customWidth="1"/>
    <col min="2" max="2" width="25.85546875" style="119" bestFit="1" customWidth="1"/>
    <col min="3" max="4" width="15.85546875" style="4" customWidth="1"/>
    <col min="5" max="7" width="12.85546875" style="4" customWidth="1"/>
    <col min="8" max="8" width="12.85546875" style="16" customWidth="1"/>
    <col min="9" max="11" width="12.85546875" style="4" customWidth="1"/>
    <col min="12" max="16" width="12.85546875" style="16" customWidth="1"/>
    <col min="17" max="19" width="12.85546875" style="7" customWidth="1"/>
    <col min="20" max="20" width="12.85546875" style="16" customWidth="1"/>
    <col min="21" max="21" width="15.140625" style="7" bestFit="1" customWidth="1"/>
    <col min="22" max="22" width="16.42578125" style="7" bestFit="1" customWidth="1"/>
    <col min="23" max="23" width="12.85546875" style="7" customWidth="1"/>
    <col min="24" max="24" width="12.85546875" style="16" customWidth="1"/>
    <col min="25" max="25" width="15.85546875" style="4" customWidth="1"/>
    <col min="26" max="16384" width="16.140625" style="4"/>
  </cols>
  <sheetData>
    <row r="2" spans="1:25" ht="70.5" customHeight="1" x14ac:dyDescent="0.25">
      <c r="A2" s="165" t="s">
        <v>217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</row>
    <row r="3" spans="1:25" ht="36.75" customHeight="1" x14ac:dyDescent="0.25">
      <c r="A3" s="167" t="s">
        <v>218</v>
      </c>
      <c r="B3" s="167" t="s">
        <v>219</v>
      </c>
      <c r="C3" s="167" t="s">
        <v>5</v>
      </c>
      <c r="D3" s="167" t="s">
        <v>33</v>
      </c>
      <c r="E3" s="163" t="s">
        <v>220</v>
      </c>
      <c r="F3" s="163"/>
      <c r="G3" s="163"/>
      <c r="H3" s="163"/>
      <c r="I3" s="162" t="s">
        <v>221</v>
      </c>
      <c r="J3" s="162"/>
      <c r="K3" s="162"/>
      <c r="L3" s="162"/>
      <c r="M3" s="162" t="s">
        <v>222</v>
      </c>
      <c r="N3" s="162"/>
      <c r="O3" s="162"/>
      <c r="P3" s="162"/>
      <c r="Q3" s="162" t="s">
        <v>223</v>
      </c>
      <c r="R3" s="162"/>
      <c r="S3" s="162"/>
      <c r="T3" s="162"/>
      <c r="U3" s="162" t="s">
        <v>224</v>
      </c>
      <c r="V3" s="162"/>
      <c r="W3" s="162"/>
      <c r="X3" s="162"/>
      <c r="Y3" s="105" t="s">
        <v>225</v>
      </c>
    </row>
    <row r="4" spans="1:25" ht="18.75" x14ac:dyDescent="0.25">
      <c r="A4" s="167"/>
      <c r="B4" s="167"/>
      <c r="C4" s="167"/>
      <c r="D4" s="167"/>
      <c r="E4" s="163" t="s">
        <v>226</v>
      </c>
      <c r="F4" s="163"/>
      <c r="G4" s="163"/>
      <c r="H4" s="163"/>
      <c r="I4" s="162" t="s">
        <v>226</v>
      </c>
      <c r="J4" s="162"/>
      <c r="K4" s="162"/>
      <c r="L4" s="162"/>
      <c r="M4" s="162" t="s">
        <v>226</v>
      </c>
      <c r="N4" s="162"/>
      <c r="O4" s="162"/>
      <c r="P4" s="162"/>
      <c r="Q4" s="162" t="s">
        <v>226</v>
      </c>
      <c r="R4" s="162"/>
      <c r="S4" s="162"/>
      <c r="T4" s="162"/>
      <c r="U4" s="162" t="s">
        <v>226</v>
      </c>
      <c r="V4" s="162"/>
      <c r="W4" s="162"/>
      <c r="X4" s="162"/>
      <c r="Y4" s="164">
        <v>46204</v>
      </c>
    </row>
    <row r="5" spans="1:25" ht="35.25" customHeight="1" x14ac:dyDescent="0.25">
      <c r="A5" s="167"/>
      <c r="B5" s="167"/>
      <c r="C5" s="167"/>
      <c r="D5" s="167"/>
      <c r="E5" s="130" t="s">
        <v>227</v>
      </c>
      <c r="F5" s="130" t="s">
        <v>228</v>
      </c>
      <c r="G5" s="163" t="s">
        <v>229</v>
      </c>
      <c r="H5" s="163"/>
      <c r="I5" s="129" t="s">
        <v>227</v>
      </c>
      <c r="J5" s="129" t="s">
        <v>228</v>
      </c>
      <c r="K5" s="162" t="s">
        <v>229</v>
      </c>
      <c r="L5" s="162"/>
      <c r="M5" s="129" t="s">
        <v>227</v>
      </c>
      <c r="N5" s="129" t="s">
        <v>228</v>
      </c>
      <c r="O5" s="162" t="s">
        <v>229</v>
      </c>
      <c r="P5" s="162"/>
      <c r="Q5" s="129" t="s">
        <v>227</v>
      </c>
      <c r="R5" s="129" t="s">
        <v>228</v>
      </c>
      <c r="S5" s="162" t="s">
        <v>229</v>
      </c>
      <c r="T5" s="162"/>
      <c r="U5" s="129" t="s">
        <v>227</v>
      </c>
      <c r="V5" s="129" t="s">
        <v>228</v>
      </c>
      <c r="W5" s="162" t="s">
        <v>229</v>
      </c>
      <c r="X5" s="162"/>
      <c r="Y5" s="164"/>
    </row>
    <row r="6" spans="1:25" ht="18.75" x14ac:dyDescent="0.25">
      <c r="A6" s="167"/>
      <c r="B6" s="167"/>
      <c r="C6" s="167"/>
      <c r="D6" s="167"/>
      <c r="E6" s="106">
        <v>45678</v>
      </c>
      <c r="F6" s="106">
        <v>45683</v>
      </c>
      <c r="G6" s="163">
        <f>INT(($Y$4-F6)/7)</f>
        <v>74</v>
      </c>
      <c r="H6" s="163"/>
      <c r="I6" s="107">
        <v>45424</v>
      </c>
      <c r="J6" s="107">
        <v>45430</v>
      </c>
      <c r="K6" s="162">
        <f>INT(($Y$4-J6)/7)</f>
        <v>110</v>
      </c>
      <c r="L6" s="162"/>
      <c r="M6" s="107">
        <v>45303</v>
      </c>
      <c r="N6" s="107">
        <v>45311</v>
      </c>
      <c r="O6" s="162">
        <f>INT(($Y$4-N6)/7)</f>
        <v>127</v>
      </c>
      <c r="P6" s="162"/>
      <c r="Q6" s="107">
        <v>45742</v>
      </c>
      <c r="R6" s="107">
        <v>45747</v>
      </c>
      <c r="S6" s="162">
        <f>INT(($Y$4-R6)/7)</f>
        <v>65</v>
      </c>
      <c r="T6" s="162"/>
      <c r="U6" s="107">
        <v>46099</v>
      </c>
      <c r="V6" s="107">
        <v>46103</v>
      </c>
      <c r="W6" s="162">
        <f>INT(($Y$4-V6)/7)</f>
        <v>14</v>
      </c>
      <c r="X6" s="162"/>
      <c r="Y6" s="161" t="s">
        <v>230</v>
      </c>
    </row>
    <row r="7" spans="1:25" ht="93.75" x14ac:dyDescent="0.25">
      <c r="A7" s="167"/>
      <c r="B7" s="167"/>
      <c r="C7" s="167"/>
      <c r="D7" s="167"/>
      <c r="E7" s="108" t="s">
        <v>64</v>
      </c>
      <c r="F7" s="108" t="s">
        <v>65</v>
      </c>
      <c r="G7" s="108" t="s">
        <v>66</v>
      </c>
      <c r="H7" s="109" t="s">
        <v>57</v>
      </c>
      <c r="I7" s="108" t="s">
        <v>64</v>
      </c>
      <c r="J7" s="108" t="s">
        <v>65</v>
      </c>
      <c r="K7" s="108" t="s">
        <v>66</v>
      </c>
      <c r="L7" s="109" t="s">
        <v>57</v>
      </c>
      <c r="M7" s="108" t="s">
        <v>64</v>
      </c>
      <c r="N7" s="108" t="s">
        <v>65</v>
      </c>
      <c r="O7" s="108" t="s">
        <v>66</v>
      </c>
      <c r="P7" s="109" t="s">
        <v>57</v>
      </c>
      <c r="Q7" s="108" t="s">
        <v>64</v>
      </c>
      <c r="R7" s="108" t="s">
        <v>65</v>
      </c>
      <c r="S7" s="108" t="s">
        <v>66</v>
      </c>
      <c r="T7" s="109" t="s">
        <v>57</v>
      </c>
      <c r="U7" s="108" t="s">
        <v>64</v>
      </c>
      <c r="V7" s="108" t="s">
        <v>65</v>
      </c>
      <c r="W7" s="108" t="s">
        <v>66</v>
      </c>
      <c r="X7" s="109" t="s">
        <v>57</v>
      </c>
      <c r="Y7" s="161"/>
    </row>
    <row r="8" spans="1:25" ht="17.25" customHeight="1" x14ac:dyDescent="0.25">
      <c r="A8" s="110">
        <v>1</v>
      </c>
      <c r="B8" s="111" t="s">
        <v>231</v>
      </c>
      <c r="C8" s="110" t="s">
        <v>232</v>
      </c>
      <c r="D8" s="112" t="s">
        <v>37</v>
      </c>
      <c r="E8" s="110">
        <v>3</v>
      </c>
      <c r="F8" s="110">
        <v>1</v>
      </c>
      <c r="G8" s="113">
        <f>IF(G$6&lt;=26,1,IF(G$6&lt;=52,0.5,IF(G$6&lt;=78,0.25,0)))</f>
        <v>0.25</v>
      </c>
      <c r="H8" s="114">
        <f>(101-F8)*G8</f>
        <v>25</v>
      </c>
      <c r="I8" s="110">
        <v>0</v>
      </c>
      <c r="J8" s="110">
        <v>0</v>
      </c>
      <c r="K8" s="113">
        <f>IF(K$6&lt;=26,1,IF(K$6&lt;=52,0.5,IF(K$6&lt;=78,0.25,0)))</f>
        <v>0</v>
      </c>
      <c r="L8" s="114">
        <f>(101-J8)*K8</f>
        <v>0</v>
      </c>
      <c r="M8" s="115">
        <v>2</v>
      </c>
      <c r="N8" s="115">
        <v>1</v>
      </c>
      <c r="O8" s="113">
        <f>IF(O$6&lt;=26,1,IF(O$6&lt;=52,0.5,IF(O$6&lt;=78,0.25,0)))</f>
        <v>0</v>
      </c>
      <c r="P8" s="114">
        <f>(101-N8)*O8</f>
        <v>0</v>
      </c>
      <c r="Q8" s="115">
        <v>2</v>
      </c>
      <c r="R8" s="115">
        <v>1</v>
      </c>
      <c r="S8" s="113">
        <f>IF(S$6&lt;=26,1,IF(S$6&lt;=52,0.5,IF(S$6&lt;=78,0.25,0)))</f>
        <v>0.25</v>
      </c>
      <c r="T8" s="114">
        <f>(101-R8)*S8</f>
        <v>25</v>
      </c>
      <c r="U8" s="115">
        <v>4</v>
      </c>
      <c r="V8" s="115">
        <v>1</v>
      </c>
      <c r="W8" s="113">
        <f>IF(W$6&lt;=26,1,IF(W$6&lt;=52,0.5,IF(W$6&lt;=78,0.25,0)))</f>
        <v>1</v>
      </c>
      <c r="X8" s="114">
        <f>(101-V8)*W8</f>
        <v>100</v>
      </c>
      <c r="Y8" s="116">
        <f>LARGE(CHOOSE({1,2,3,4},L8,P8,T8,X8),1)+LARGE(CHOOSE({1,2,3,4},L8,P8,T8,X8),2)+H8</f>
        <v>150</v>
      </c>
    </row>
    <row r="9" spans="1:25" ht="17.25" customHeight="1" x14ac:dyDescent="0.25">
      <c r="A9" s="110">
        <v>2</v>
      </c>
      <c r="B9" s="118" t="s">
        <v>238</v>
      </c>
      <c r="C9" s="110" t="s">
        <v>239</v>
      </c>
      <c r="D9" s="112" t="s">
        <v>34</v>
      </c>
      <c r="E9" s="110">
        <v>3</v>
      </c>
      <c r="F9" s="110">
        <v>2</v>
      </c>
      <c r="G9" s="113">
        <f>IF(G$6&lt;=26,1,IF(G$6&lt;=52,0.5,IF(G$6&lt;=78,0.25,0)))</f>
        <v>0.25</v>
      </c>
      <c r="H9" s="114">
        <f>(101-F9)*G9</f>
        <v>24.75</v>
      </c>
      <c r="I9" s="110">
        <v>0</v>
      </c>
      <c r="J9" s="110">
        <v>0</v>
      </c>
      <c r="K9" s="113">
        <f>IF(K$6&lt;=26,1,IF(K$6&lt;=52,0.5,IF(K$6&lt;=78,0.25,0)))</f>
        <v>0</v>
      </c>
      <c r="L9" s="114">
        <f>(101-J9)*K9</f>
        <v>0</v>
      </c>
      <c r="M9" s="115">
        <v>2</v>
      </c>
      <c r="N9" s="115" t="s">
        <v>18</v>
      </c>
      <c r="O9" s="113">
        <f>IF(O$6&lt;=26,1,IF(O$6&lt;=52,0.5,IF(O$6&lt;=78,0.25,0)))</f>
        <v>0</v>
      </c>
      <c r="P9" s="114">
        <v>0</v>
      </c>
      <c r="Q9" s="115">
        <v>2</v>
      </c>
      <c r="R9" s="115" t="s">
        <v>18</v>
      </c>
      <c r="S9" s="113">
        <f>IF(S$6&lt;=26,1,IF(S$6&lt;=52,0.5,IF(S$6&lt;=78,0.25,0)))</f>
        <v>0.25</v>
      </c>
      <c r="T9" s="114">
        <v>0</v>
      </c>
      <c r="U9" s="115">
        <v>4</v>
      </c>
      <c r="V9" s="115">
        <v>2</v>
      </c>
      <c r="W9" s="113">
        <f>IF(W$6&lt;=26,1,IF(W$6&lt;=52,0.5,IF(W$6&lt;=78,0.25,0)))</f>
        <v>1</v>
      </c>
      <c r="X9" s="114">
        <f>(101-V9)*W9</f>
        <v>99</v>
      </c>
      <c r="Y9" s="116">
        <f>LARGE(CHOOSE({1,2,3,4},L9,P9,T9,X9),1)+LARGE(CHOOSE({1,2,3,4},L9,P9,T9,X9),2)+H9</f>
        <v>123.75</v>
      </c>
    </row>
    <row r="10" spans="1:25" ht="17.25" customHeight="1" x14ac:dyDescent="0.25">
      <c r="A10" s="110">
        <v>3</v>
      </c>
      <c r="B10" s="112" t="s">
        <v>233</v>
      </c>
      <c r="C10" s="110" t="s">
        <v>234</v>
      </c>
      <c r="D10" s="112" t="s">
        <v>42</v>
      </c>
      <c r="E10" s="110">
        <v>3</v>
      </c>
      <c r="F10" s="110" t="s">
        <v>18</v>
      </c>
      <c r="G10" s="113">
        <f>IF(G$6&lt;=26,1,IF(G$6&lt;=52,0.5,IF(G$6&lt;=78,0.25,0)))</f>
        <v>0.25</v>
      </c>
      <c r="H10" s="114">
        <v>0</v>
      </c>
      <c r="I10" s="110">
        <v>0</v>
      </c>
      <c r="J10" s="110">
        <v>0</v>
      </c>
      <c r="K10" s="113">
        <f>IF(K$6&lt;=26,1,IF(K$6&lt;=52,0.5,IF(K$6&lt;=78,0.25,0)))</f>
        <v>0</v>
      </c>
      <c r="L10" s="114">
        <f>(101-J10)*K10</f>
        <v>0</v>
      </c>
      <c r="M10" s="115">
        <v>2</v>
      </c>
      <c r="N10" s="115" t="s">
        <v>18</v>
      </c>
      <c r="O10" s="113">
        <f>IF(O$6&lt;=26,1,IF(O$6&lt;=52,0.5,IF(O$6&lt;=78,0.25,0)))</f>
        <v>0</v>
      </c>
      <c r="P10" s="114">
        <v>0</v>
      </c>
      <c r="Q10" s="115">
        <v>2</v>
      </c>
      <c r="R10" s="115">
        <v>1</v>
      </c>
      <c r="S10" s="113">
        <f>IF(S$6&lt;=26,1,IF(S$6&lt;=52,0.5,IF(S$6&lt;=78,0.25,0)))</f>
        <v>0.25</v>
      </c>
      <c r="T10" s="114">
        <f>(101-R10)*S10</f>
        <v>25</v>
      </c>
      <c r="U10" s="115">
        <v>4</v>
      </c>
      <c r="V10" s="115">
        <v>3</v>
      </c>
      <c r="W10" s="113">
        <f>IF(W$6&lt;=26,1,IF(W$6&lt;=52,0.5,IF(W$6&lt;=78,0.25,0)))</f>
        <v>1</v>
      </c>
      <c r="X10" s="114">
        <f>(101-V10)*W10</f>
        <v>98</v>
      </c>
      <c r="Y10" s="116">
        <f>LARGE(CHOOSE({1,2,3,4},L10,P10,T10,X10),1)+LARGE(CHOOSE({1,2,3,4},L10,P10,T10,X10),2)+H10</f>
        <v>123</v>
      </c>
    </row>
    <row r="11" spans="1:25" ht="17.25" customHeight="1" x14ac:dyDescent="0.25">
      <c r="A11" s="110">
        <v>4</v>
      </c>
      <c r="B11" s="112" t="s">
        <v>235</v>
      </c>
      <c r="C11" s="110" t="s">
        <v>236</v>
      </c>
      <c r="D11" s="111" t="s">
        <v>42</v>
      </c>
      <c r="E11" s="110">
        <v>3</v>
      </c>
      <c r="F11" s="117" t="s">
        <v>237</v>
      </c>
      <c r="G11" s="113">
        <f>IF(G$6&lt;=26,1,IF(G$6&lt;=52,0.5,IF(G$6&lt;=78,0.25,0)))</f>
        <v>0.25</v>
      </c>
      <c r="H11" s="114">
        <v>0</v>
      </c>
      <c r="I11" s="110">
        <v>0</v>
      </c>
      <c r="J11" s="110">
        <v>0</v>
      </c>
      <c r="K11" s="113">
        <f>IF(K$6&lt;=26,1,IF(K$6&lt;=52,0.5,IF(K$6&lt;=78,0.25,0)))</f>
        <v>0</v>
      </c>
      <c r="L11" s="114">
        <f>(101-J11)*K11</f>
        <v>0</v>
      </c>
      <c r="M11" s="115">
        <v>2</v>
      </c>
      <c r="N11" s="115" t="s">
        <v>18</v>
      </c>
      <c r="O11" s="113">
        <f>IF(O$6&lt;=26,1,IF(O$6&lt;=52,0.5,IF(O$6&lt;=78,0.25,0)))</f>
        <v>0</v>
      </c>
      <c r="P11" s="114">
        <v>0</v>
      </c>
      <c r="Q11" s="115">
        <v>2</v>
      </c>
      <c r="R11" s="115">
        <v>2</v>
      </c>
      <c r="S11" s="113">
        <f>IF(S$6&lt;=26,1,IF(S$6&lt;=52,0.5,IF(S$6&lt;=78,0.25,0)))</f>
        <v>0.25</v>
      </c>
      <c r="T11" s="114">
        <f>(101-R11)*S11</f>
        <v>24.75</v>
      </c>
      <c r="U11" s="115">
        <v>4</v>
      </c>
      <c r="V11" s="115">
        <v>4</v>
      </c>
      <c r="W11" s="113">
        <f>IF(W$6&lt;=26,1,IF(W$6&lt;=52,0.5,IF(W$6&lt;=78,0.25,0)))</f>
        <v>1</v>
      </c>
      <c r="X11" s="114">
        <f>(101-V11)*W11</f>
        <v>97</v>
      </c>
      <c r="Y11" s="116">
        <f>LARGE(CHOOSE({1,2,3,4},L11,P11,T11,X11),1)+LARGE(CHOOSE({1,2,3,4},L11,P11,T11,X11),2)+H11</f>
        <v>121.75</v>
      </c>
    </row>
    <row r="12" spans="1:25" ht="17.25" customHeight="1" x14ac:dyDescent="0.25">
      <c r="A12" s="110">
        <v>5</v>
      </c>
      <c r="B12" s="112" t="s">
        <v>240</v>
      </c>
      <c r="C12" s="110" t="s">
        <v>241</v>
      </c>
      <c r="D12" s="112" t="s">
        <v>34</v>
      </c>
      <c r="E12" s="110">
        <v>3</v>
      </c>
      <c r="F12" s="110" t="s">
        <v>18</v>
      </c>
      <c r="G12" s="113">
        <f>IF(G$6&lt;=26,1,IF(G$6&lt;=52,0.5,IF(G$6&lt;=78,0.25,0)))</f>
        <v>0.25</v>
      </c>
      <c r="H12" s="114">
        <v>0</v>
      </c>
      <c r="I12" s="110">
        <v>0</v>
      </c>
      <c r="J12" s="110">
        <v>0</v>
      </c>
      <c r="K12" s="113">
        <f>IF(K$6&lt;=26,1,IF(K$6&lt;=52,0.5,IF(K$6&lt;=78,0.25,0)))</f>
        <v>0</v>
      </c>
      <c r="L12" s="114">
        <f>(101-J12)*K12</f>
        <v>0</v>
      </c>
      <c r="M12" s="115">
        <v>2</v>
      </c>
      <c r="N12" s="115">
        <v>2</v>
      </c>
      <c r="O12" s="113">
        <f>IF(O$6&lt;=26,1,IF(O$6&lt;=52,0.5,IF(O$6&lt;=78,0.25,0)))</f>
        <v>0</v>
      </c>
      <c r="P12" s="114">
        <f>(101-N12)*O12</f>
        <v>0</v>
      </c>
      <c r="Q12" s="115">
        <v>2</v>
      </c>
      <c r="R12" s="115" t="s">
        <v>18</v>
      </c>
      <c r="S12" s="113">
        <f>IF(S$6&lt;=26,1,IF(S$6&lt;=52,0.5,IF(S$6&lt;=78,0.25,0)))</f>
        <v>0.25</v>
      </c>
      <c r="T12" s="114">
        <v>0</v>
      </c>
      <c r="U12" s="115">
        <v>4</v>
      </c>
      <c r="V12" s="115">
        <v>0</v>
      </c>
      <c r="W12" s="113">
        <f>IF(W$6&lt;=26,1,IF(W$6&lt;=52,0.5,IF(W$6&lt;=78,0.25,0)))</f>
        <v>1</v>
      </c>
      <c r="X12" s="114">
        <v>0</v>
      </c>
      <c r="Y12" s="116">
        <f>LARGE(CHOOSE({1,2,3,4},L12,P12,T12,X12),1)+LARGE(CHOOSE({1,2,3,4},L12,P12,T12,X12),2)+H12</f>
        <v>0</v>
      </c>
    </row>
    <row r="13" spans="1:25" ht="17.25" customHeight="1" x14ac:dyDescent="0.25">
      <c r="A13" s="110">
        <v>6</v>
      </c>
      <c r="B13" s="112" t="s">
        <v>53</v>
      </c>
      <c r="C13" s="110" t="s">
        <v>54</v>
      </c>
      <c r="D13" s="112" t="s">
        <v>34</v>
      </c>
      <c r="E13" s="110">
        <v>3</v>
      </c>
      <c r="F13" s="110" t="s">
        <v>18</v>
      </c>
      <c r="G13" s="113">
        <f>IF(G$6&lt;=26,1,IF(G$6&lt;=52,0.5,IF(G$6&lt;=78,0.25,0)))</f>
        <v>0.25</v>
      </c>
      <c r="H13" s="114">
        <v>0</v>
      </c>
      <c r="I13" s="110">
        <v>0</v>
      </c>
      <c r="J13" s="110">
        <v>0</v>
      </c>
      <c r="K13" s="113">
        <f>IF(K$6&lt;=26,1,IF(K$6&lt;=52,0.5,IF(K$6&lt;=78,0.25,0)))</f>
        <v>0</v>
      </c>
      <c r="L13" s="114">
        <f>(101-J13)*K13</f>
        <v>0</v>
      </c>
      <c r="M13" s="115">
        <v>2</v>
      </c>
      <c r="N13" s="115" t="s">
        <v>18</v>
      </c>
      <c r="O13" s="113">
        <f>IF(O$6&lt;=26,1,IF(O$6&lt;=52,0.5,IF(O$6&lt;=78,0.25,0)))</f>
        <v>0</v>
      </c>
      <c r="P13" s="114">
        <v>0</v>
      </c>
      <c r="Q13" s="115">
        <v>2</v>
      </c>
      <c r="R13" s="115" t="s">
        <v>18</v>
      </c>
      <c r="S13" s="113">
        <f>IF(S$6&lt;=26,1,IF(S$6&lt;=52,0.5,IF(S$6&lt;=78,0.25,0)))</f>
        <v>0.25</v>
      </c>
      <c r="T13" s="114">
        <v>0</v>
      </c>
      <c r="U13" s="115">
        <v>4</v>
      </c>
      <c r="V13" s="115">
        <v>0</v>
      </c>
      <c r="W13" s="113">
        <f>IF(W$6&lt;=26,1,IF(W$6&lt;=52,0.5,IF(W$6&lt;=78,0.25,0)))</f>
        <v>1</v>
      </c>
      <c r="X13" s="114">
        <v>0</v>
      </c>
      <c r="Y13" s="116">
        <f>LARGE(CHOOSE({1,2,3,4},L13,P13,T13,X13),1)+LARGE(CHOOSE({1,2,3,4},L13,P13,T13,X13),2)+H13</f>
        <v>0</v>
      </c>
    </row>
  </sheetData>
  <autoFilter ref="A7:Y7">
    <sortState ref="A12:Y13">
      <sortCondition descending="1" ref="Y7"/>
    </sortState>
  </autoFilter>
  <mergeCells count="27">
    <mergeCell ref="A2:Y2"/>
    <mergeCell ref="A3:A7"/>
    <mergeCell ref="B3:B7"/>
    <mergeCell ref="C3:C7"/>
    <mergeCell ref="D3:D7"/>
    <mergeCell ref="E3:H3"/>
    <mergeCell ref="I3:L3"/>
    <mergeCell ref="M3:P3"/>
    <mergeCell ref="Q3:T3"/>
    <mergeCell ref="U3:X3"/>
    <mergeCell ref="E4:H4"/>
    <mergeCell ref="I4:L4"/>
    <mergeCell ref="M4:P4"/>
    <mergeCell ref="Q4:T4"/>
    <mergeCell ref="U4:X4"/>
    <mergeCell ref="Y6:Y7"/>
    <mergeCell ref="W5:X5"/>
    <mergeCell ref="G6:H6"/>
    <mergeCell ref="K6:L6"/>
    <mergeCell ref="O6:P6"/>
    <mergeCell ref="S6:T6"/>
    <mergeCell ref="W6:X6"/>
    <mergeCell ref="Y4:Y5"/>
    <mergeCell ref="G5:H5"/>
    <mergeCell ref="K5:L5"/>
    <mergeCell ref="O5:P5"/>
    <mergeCell ref="S5:T5"/>
  </mergeCells>
  <pageMargins left="0.7" right="0.7" top="0.75" bottom="0.75" header="0.3" footer="0.3"/>
  <pageSetup paperSize="9" scale="5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7"/>
  <sheetViews>
    <sheetView view="pageBreakPreview" zoomScale="130" zoomScaleNormal="100" zoomScaleSheetLayoutView="130" workbookViewId="0">
      <selection activeCell="A2" sqref="A2:Y13"/>
    </sheetView>
  </sheetViews>
  <sheetFormatPr defaultColWidth="16.140625" defaultRowHeight="15" x14ac:dyDescent="0.25"/>
  <cols>
    <col min="1" max="1" width="7.85546875" style="4" customWidth="1"/>
    <col min="2" max="2" width="21.42578125" style="119" bestFit="1" customWidth="1"/>
    <col min="3" max="3" width="13.85546875" style="4" customWidth="1"/>
    <col min="4" max="4" width="10" style="4" customWidth="1"/>
    <col min="5" max="7" width="13.42578125" style="7" customWidth="1"/>
    <col min="8" max="8" width="13.42578125" style="16" customWidth="1"/>
    <col min="9" max="11" width="13.42578125" style="7" customWidth="1"/>
    <col min="12" max="12" width="13.42578125" style="16" customWidth="1"/>
    <col min="13" max="24" width="13.42578125" style="4" customWidth="1"/>
    <col min="25" max="16384" width="16.140625" style="4"/>
  </cols>
  <sheetData>
    <row r="1" spans="1:13" ht="43.5" customHeight="1" x14ac:dyDescent="0.25">
      <c r="A1" s="165" t="s">
        <v>242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</row>
    <row r="2" spans="1:13" ht="37.5" customHeight="1" x14ac:dyDescent="0.25">
      <c r="A2" s="167" t="s">
        <v>218</v>
      </c>
      <c r="B2" s="167" t="s">
        <v>219</v>
      </c>
      <c r="C2" s="167" t="s">
        <v>5</v>
      </c>
      <c r="D2" s="167" t="s">
        <v>33</v>
      </c>
      <c r="E2" s="162" t="s">
        <v>243</v>
      </c>
      <c r="F2" s="162"/>
      <c r="G2" s="162"/>
      <c r="H2" s="162"/>
      <c r="I2" s="162" t="s">
        <v>244</v>
      </c>
      <c r="J2" s="162"/>
      <c r="K2" s="162"/>
      <c r="L2" s="162"/>
      <c r="M2" s="105" t="s">
        <v>225</v>
      </c>
    </row>
    <row r="3" spans="1:13" ht="18.75" x14ac:dyDescent="0.25">
      <c r="A3" s="167"/>
      <c r="B3" s="167"/>
      <c r="C3" s="167"/>
      <c r="D3" s="167"/>
      <c r="E3" s="162" t="s">
        <v>226</v>
      </c>
      <c r="F3" s="162"/>
      <c r="G3" s="162"/>
      <c r="H3" s="162"/>
      <c r="I3" s="162" t="s">
        <v>226</v>
      </c>
      <c r="J3" s="162"/>
      <c r="K3" s="162"/>
      <c r="L3" s="162"/>
      <c r="M3" s="164">
        <v>46204</v>
      </c>
    </row>
    <row r="4" spans="1:13" ht="42" customHeight="1" x14ac:dyDescent="0.25">
      <c r="A4" s="167"/>
      <c r="B4" s="167"/>
      <c r="C4" s="167"/>
      <c r="D4" s="167"/>
      <c r="E4" s="129" t="s">
        <v>227</v>
      </c>
      <c r="F4" s="129" t="s">
        <v>228</v>
      </c>
      <c r="G4" s="162" t="s">
        <v>229</v>
      </c>
      <c r="H4" s="162"/>
      <c r="I4" s="129" t="s">
        <v>227</v>
      </c>
      <c r="J4" s="129" t="s">
        <v>228</v>
      </c>
      <c r="K4" s="162" t="s">
        <v>229</v>
      </c>
      <c r="L4" s="162"/>
      <c r="M4" s="164"/>
    </row>
    <row r="5" spans="1:13" ht="18.75" x14ac:dyDescent="0.25">
      <c r="A5" s="167"/>
      <c r="B5" s="167"/>
      <c r="C5" s="167"/>
      <c r="D5" s="167"/>
      <c r="E5" s="107">
        <v>45742</v>
      </c>
      <c r="F5" s="107">
        <v>45747</v>
      </c>
      <c r="G5" s="162">
        <f>INT(($M$3-F5)/7)</f>
        <v>65</v>
      </c>
      <c r="H5" s="162"/>
      <c r="I5" s="107">
        <v>46099</v>
      </c>
      <c r="J5" s="107">
        <v>46103</v>
      </c>
      <c r="K5" s="162">
        <f>INT(($M$3-J5)/7)</f>
        <v>14</v>
      </c>
      <c r="L5" s="162"/>
      <c r="M5" s="161" t="s">
        <v>230</v>
      </c>
    </row>
    <row r="6" spans="1:13" ht="93.75" x14ac:dyDescent="0.25">
      <c r="A6" s="167"/>
      <c r="B6" s="167"/>
      <c r="C6" s="167"/>
      <c r="D6" s="167"/>
      <c r="E6" s="108" t="s">
        <v>64</v>
      </c>
      <c r="F6" s="108" t="s">
        <v>65</v>
      </c>
      <c r="G6" s="108" t="s">
        <v>66</v>
      </c>
      <c r="H6" s="109" t="s">
        <v>57</v>
      </c>
      <c r="I6" s="108" t="s">
        <v>64</v>
      </c>
      <c r="J6" s="108" t="s">
        <v>65</v>
      </c>
      <c r="K6" s="108" t="s">
        <v>66</v>
      </c>
      <c r="L6" s="109" t="s">
        <v>57</v>
      </c>
      <c r="M6" s="161"/>
    </row>
    <row r="7" spans="1:13" ht="18.75" x14ac:dyDescent="0.25">
      <c r="A7" s="110">
        <v>1</v>
      </c>
      <c r="B7" s="111" t="s">
        <v>245</v>
      </c>
      <c r="C7" s="110" t="s">
        <v>246</v>
      </c>
      <c r="D7" s="110" t="s">
        <v>247</v>
      </c>
      <c r="E7" s="115">
        <v>1</v>
      </c>
      <c r="F7" s="115">
        <v>1</v>
      </c>
      <c r="G7" s="113">
        <f>IF(G$5&lt;=26,1,IF(G$5&lt;=52,0.5,IF(G$5&lt;=78,0.25,0)))</f>
        <v>0.25</v>
      </c>
      <c r="H7" s="114">
        <f>(101-F7)*G7</f>
        <v>25</v>
      </c>
      <c r="I7" s="115">
        <v>1</v>
      </c>
      <c r="J7" s="115">
        <v>1</v>
      </c>
      <c r="K7" s="113">
        <f>IF(K$5&lt;=26,1,IF(K$5&lt;=52,0.5,IF(K$5&lt;=78,0.25,0)))</f>
        <v>1</v>
      </c>
      <c r="L7" s="120">
        <f>IF(J7=0,0,(101-J7)*K7)</f>
        <v>100</v>
      </c>
      <c r="M7" s="116">
        <f>H7+L7</f>
        <v>125</v>
      </c>
    </row>
  </sheetData>
  <autoFilter ref="A6:M6">
    <sortState ref="A9:AC9">
      <sortCondition descending="1" ref="M3"/>
    </sortState>
  </autoFilter>
  <mergeCells count="15">
    <mergeCell ref="A1:M1"/>
    <mergeCell ref="A2:A6"/>
    <mergeCell ref="B2:B6"/>
    <mergeCell ref="C2:C6"/>
    <mergeCell ref="D2:D6"/>
    <mergeCell ref="E2:H2"/>
    <mergeCell ref="I2:L2"/>
    <mergeCell ref="E3:H3"/>
    <mergeCell ref="I3:L3"/>
    <mergeCell ref="M3:M4"/>
    <mergeCell ref="G4:H4"/>
    <mergeCell ref="K4:L4"/>
    <mergeCell ref="G5:H5"/>
    <mergeCell ref="K5:L5"/>
    <mergeCell ref="M5:M6"/>
  </mergeCells>
  <pageMargins left="0.7" right="0.7" top="0.75" bottom="0.75" header="0.3" footer="0.3"/>
  <pageSetup paperSize="9" scale="5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10"/>
  <sheetViews>
    <sheetView view="pageBreakPreview" zoomScale="70" zoomScaleNormal="100" zoomScaleSheetLayoutView="70" workbookViewId="0">
      <pane xSplit="8" topLeftCell="I1" activePane="topRight" state="frozen"/>
      <selection activeCell="A2" sqref="A2:Y13"/>
      <selection pane="topRight" activeCell="A2" sqref="A2:Y13"/>
    </sheetView>
  </sheetViews>
  <sheetFormatPr defaultRowHeight="18.75" x14ac:dyDescent="0.25"/>
  <cols>
    <col min="1" max="1" width="6.28515625" style="121" customWidth="1"/>
    <col min="2" max="2" width="56.85546875" style="125" bestFit="1" customWidth="1"/>
    <col min="3" max="3" width="30.7109375" style="121" bestFit="1" customWidth="1"/>
    <col min="4" max="4" width="16" style="121" bestFit="1" customWidth="1"/>
    <col min="5" max="7" width="13.42578125" style="121" customWidth="1"/>
    <col min="8" max="8" width="13.42578125" style="126" customWidth="1"/>
    <col min="9" max="11" width="13.42578125" style="121" customWidth="1"/>
    <col min="12" max="12" width="13.42578125" style="126" customWidth="1"/>
    <col min="13" max="15" width="13.42578125" style="127" customWidth="1"/>
    <col min="16" max="16" width="13.42578125" style="126" customWidth="1"/>
    <col min="17" max="19" width="13.42578125" style="127" customWidth="1"/>
    <col min="20" max="20" width="13.42578125" style="126" customWidth="1"/>
    <col min="21" max="21" width="28.5703125" style="128" customWidth="1"/>
    <col min="22" max="16384" width="9.140625" style="121"/>
  </cols>
  <sheetData>
    <row r="1" spans="1:21" ht="76.5" customHeight="1" x14ac:dyDescent="0.25">
      <c r="A1" s="168" t="s">
        <v>248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70"/>
    </row>
    <row r="2" spans="1:21" ht="37.5" customHeight="1" x14ac:dyDescent="0.25">
      <c r="A2" s="167" t="s">
        <v>218</v>
      </c>
      <c r="B2" s="167" t="s">
        <v>219</v>
      </c>
      <c r="C2" s="167" t="s">
        <v>5</v>
      </c>
      <c r="D2" s="167" t="s">
        <v>33</v>
      </c>
      <c r="E2" s="163" t="s">
        <v>249</v>
      </c>
      <c r="F2" s="163"/>
      <c r="G2" s="163"/>
      <c r="H2" s="163"/>
      <c r="I2" s="162" t="s">
        <v>250</v>
      </c>
      <c r="J2" s="162"/>
      <c r="K2" s="162"/>
      <c r="L2" s="162"/>
      <c r="M2" s="162" t="s">
        <v>251</v>
      </c>
      <c r="N2" s="162"/>
      <c r="O2" s="162"/>
      <c r="P2" s="162"/>
      <c r="Q2" s="162" t="s">
        <v>252</v>
      </c>
      <c r="R2" s="162"/>
      <c r="S2" s="162"/>
      <c r="T2" s="162"/>
      <c r="U2" s="105" t="s">
        <v>225</v>
      </c>
    </row>
    <row r="3" spans="1:21" x14ac:dyDescent="0.25">
      <c r="A3" s="167"/>
      <c r="B3" s="167"/>
      <c r="C3" s="167"/>
      <c r="D3" s="167"/>
      <c r="E3" s="163" t="s">
        <v>226</v>
      </c>
      <c r="F3" s="163"/>
      <c r="G3" s="163"/>
      <c r="H3" s="163"/>
      <c r="I3" s="162" t="s">
        <v>226</v>
      </c>
      <c r="J3" s="162"/>
      <c r="K3" s="162"/>
      <c r="L3" s="162"/>
      <c r="M3" s="162" t="s">
        <v>226</v>
      </c>
      <c r="N3" s="162"/>
      <c r="O3" s="162"/>
      <c r="P3" s="162"/>
      <c r="Q3" s="162" t="s">
        <v>226</v>
      </c>
      <c r="R3" s="162"/>
      <c r="S3" s="162"/>
      <c r="T3" s="162"/>
      <c r="U3" s="164">
        <v>46204</v>
      </c>
    </row>
    <row r="4" spans="1:21" ht="42" customHeight="1" x14ac:dyDescent="0.25">
      <c r="A4" s="167"/>
      <c r="B4" s="167"/>
      <c r="C4" s="167"/>
      <c r="D4" s="167"/>
      <c r="E4" s="130" t="s">
        <v>227</v>
      </c>
      <c r="F4" s="130" t="s">
        <v>228</v>
      </c>
      <c r="G4" s="163" t="s">
        <v>229</v>
      </c>
      <c r="H4" s="163"/>
      <c r="I4" s="129" t="s">
        <v>227</v>
      </c>
      <c r="J4" s="129" t="s">
        <v>228</v>
      </c>
      <c r="K4" s="162" t="s">
        <v>229</v>
      </c>
      <c r="L4" s="162"/>
      <c r="M4" s="129" t="s">
        <v>227</v>
      </c>
      <c r="N4" s="129" t="s">
        <v>228</v>
      </c>
      <c r="O4" s="162" t="s">
        <v>229</v>
      </c>
      <c r="P4" s="162"/>
      <c r="Q4" s="129" t="s">
        <v>227</v>
      </c>
      <c r="R4" s="129" t="s">
        <v>228</v>
      </c>
      <c r="S4" s="162" t="s">
        <v>229</v>
      </c>
      <c r="T4" s="162"/>
      <c r="U4" s="164"/>
    </row>
    <row r="5" spans="1:21" x14ac:dyDescent="0.25">
      <c r="A5" s="167"/>
      <c r="B5" s="167"/>
      <c r="C5" s="167"/>
      <c r="D5" s="167"/>
      <c r="E5" s="106">
        <v>45678</v>
      </c>
      <c r="F5" s="106">
        <v>45683</v>
      </c>
      <c r="G5" s="163">
        <f>INT(($U$3-F5)/7)</f>
        <v>74</v>
      </c>
      <c r="H5" s="163"/>
      <c r="I5" s="107">
        <v>45424</v>
      </c>
      <c r="J5" s="107">
        <v>45430</v>
      </c>
      <c r="K5" s="162">
        <f>INT(($U$3-J5)/7)</f>
        <v>110</v>
      </c>
      <c r="L5" s="162"/>
      <c r="M5" s="107">
        <v>45303</v>
      </c>
      <c r="N5" s="107">
        <v>45311</v>
      </c>
      <c r="O5" s="162">
        <f>INT(($U$3-N5)/7)</f>
        <v>127</v>
      </c>
      <c r="P5" s="162"/>
      <c r="Q5" s="107">
        <v>45371</v>
      </c>
      <c r="R5" s="107">
        <v>45375</v>
      </c>
      <c r="S5" s="162">
        <f>INT(($U$3-R5)/7)</f>
        <v>118</v>
      </c>
      <c r="T5" s="162"/>
      <c r="U5" s="161" t="s">
        <v>230</v>
      </c>
    </row>
    <row r="6" spans="1:21" ht="93.75" x14ac:dyDescent="0.25">
      <c r="A6" s="167"/>
      <c r="B6" s="167"/>
      <c r="C6" s="167"/>
      <c r="D6" s="167"/>
      <c r="E6" s="108" t="s">
        <v>64</v>
      </c>
      <c r="F6" s="108" t="s">
        <v>65</v>
      </c>
      <c r="G6" s="108" t="s">
        <v>66</v>
      </c>
      <c r="H6" s="109" t="s">
        <v>57</v>
      </c>
      <c r="I6" s="108" t="s">
        <v>64</v>
      </c>
      <c r="J6" s="108" t="s">
        <v>65</v>
      </c>
      <c r="K6" s="108" t="s">
        <v>66</v>
      </c>
      <c r="L6" s="109" t="s">
        <v>57</v>
      </c>
      <c r="M6" s="108" t="s">
        <v>64</v>
      </c>
      <c r="N6" s="108" t="s">
        <v>65</v>
      </c>
      <c r="O6" s="108" t="s">
        <v>66</v>
      </c>
      <c r="P6" s="109" t="s">
        <v>57</v>
      </c>
      <c r="Q6" s="108" t="s">
        <v>64</v>
      </c>
      <c r="R6" s="108" t="s">
        <v>65</v>
      </c>
      <c r="S6" s="108" t="s">
        <v>66</v>
      </c>
      <c r="T6" s="109" t="s">
        <v>57</v>
      </c>
      <c r="U6" s="161"/>
    </row>
    <row r="7" spans="1:21" ht="23.25" customHeight="1" x14ac:dyDescent="0.25">
      <c r="A7" s="122">
        <v>1</v>
      </c>
      <c r="B7" s="123" t="s">
        <v>253</v>
      </c>
      <c r="C7" s="113" t="s">
        <v>254</v>
      </c>
      <c r="D7" s="123" t="s">
        <v>34</v>
      </c>
      <c r="E7" s="113">
        <v>2</v>
      </c>
      <c r="F7" s="113">
        <v>1</v>
      </c>
      <c r="G7" s="113">
        <f>IF(G$5&lt;=26,1,IF(G$5&lt;=52,0.5,IF(G$5&lt;=78,0.25,0)))</f>
        <v>0.25</v>
      </c>
      <c r="H7" s="114">
        <f>(101-F7)*G7</f>
        <v>25</v>
      </c>
      <c r="I7" s="113">
        <v>0</v>
      </c>
      <c r="J7" s="113">
        <v>0</v>
      </c>
      <c r="K7" s="113">
        <f>IF(K$5&lt;=26,1,IF(K$5&lt;=52,0.5,IF(K$5&lt;=78,0.25,0)))</f>
        <v>0</v>
      </c>
      <c r="L7" s="114">
        <f>(101-J7)*K7</f>
        <v>0</v>
      </c>
      <c r="M7" s="115">
        <v>4</v>
      </c>
      <c r="N7" s="115">
        <v>1</v>
      </c>
      <c r="O7" s="113">
        <f>IF(O$5&lt;=26,1,IF(O$5&lt;=52,0.5,IF(O$5&lt;=78,0.25,0)))</f>
        <v>0</v>
      </c>
      <c r="P7" s="114">
        <f>(101-N7)*O7</f>
        <v>0</v>
      </c>
      <c r="Q7" s="115">
        <v>3</v>
      </c>
      <c r="R7" s="115">
        <v>1</v>
      </c>
      <c r="S7" s="113">
        <f>IF(S$5&lt;=26,1,IF(S$5&lt;=52,0.5,IF(S$5&lt;=78,0.25,0)))</f>
        <v>0</v>
      </c>
      <c r="T7" s="114">
        <f>(101-R7)*S7</f>
        <v>0</v>
      </c>
      <c r="U7" s="116">
        <f>LARGE(CHOOSE({1,2,3},L7,P7,T7),1)+LARGE(CHOOSE({1,2,3},L7,P7,T7),2)+H7</f>
        <v>25</v>
      </c>
    </row>
    <row r="8" spans="1:21" ht="23.25" customHeight="1" x14ac:dyDescent="0.25">
      <c r="A8" s="122">
        <v>2</v>
      </c>
      <c r="B8" s="111" t="s">
        <v>255</v>
      </c>
      <c r="C8" s="117" t="s">
        <v>256</v>
      </c>
      <c r="D8" s="111" t="s">
        <v>257</v>
      </c>
      <c r="E8" s="124">
        <v>2</v>
      </c>
      <c r="F8" s="124">
        <v>2</v>
      </c>
      <c r="G8" s="113">
        <f>IF(G$5&lt;=26,1,IF(G$5&lt;=52,0.5,IF(G$5&lt;=78,0.25,0)))</f>
        <v>0.25</v>
      </c>
      <c r="H8" s="114">
        <f>(101-F8)*G8</f>
        <v>24.75</v>
      </c>
      <c r="I8" s="113">
        <v>0</v>
      </c>
      <c r="J8" s="113">
        <v>0</v>
      </c>
      <c r="K8" s="113">
        <f>IF(K$5&lt;=26,1,IF(K$5&lt;=52,0.5,IF(K$5&lt;=78,0.25,0)))</f>
        <v>0</v>
      </c>
      <c r="L8" s="114">
        <f>(101-J8)*K8</f>
        <v>0</v>
      </c>
      <c r="M8" s="115">
        <v>4</v>
      </c>
      <c r="N8" s="115">
        <v>2</v>
      </c>
      <c r="O8" s="113">
        <f>IF(O$5&lt;=26,1,IF(O$5&lt;=52,0.5,IF(O$5&lt;=78,0.25,0)))</f>
        <v>0</v>
      </c>
      <c r="P8" s="114">
        <f>(101-N8)*O8</f>
        <v>0</v>
      </c>
      <c r="Q8" s="115">
        <v>3</v>
      </c>
      <c r="R8" s="115">
        <v>2</v>
      </c>
      <c r="S8" s="113">
        <f>IF(S$5&lt;=26,1,IF(S$5&lt;=52,0.5,IF(S$5&lt;=78,0.25,0)))</f>
        <v>0</v>
      </c>
      <c r="T8" s="114">
        <f>(101-R8)*S8</f>
        <v>0</v>
      </c>
      <c r="U8" s="116">
        <f>LARGE(CHOOSE({1,2,3},L8,P8,T8),1)+LARGE(CHOOSE({1,2,3},L8,P8,T8),2)+H8</f>
        <v>24.75</v>
      </c>
    </row>
    <row r="9" spans="1:21" ht="23.25" customHeight="1" x14ac:dyDescent="0.25">
      <c r="A9" s="122">
        <v>3</v>
      </c>
      <c r="B9" s="111" t="s">
        <v>258</v>
      </c>
      <c r="C9" s="117" t="s">
        <v>259</v>
      </c>
      <c r="D9" s="111" t="s">
        <v>257</v>
      </c>
      <c r="E9" s="124">
        <v>2</v>
      </c>
      <c r="F9" s="124" t="s">
        <v>18</v>
      </c>
      <c r="G9" s="113">
        <f>IF(G$5&lt;=26,1,IF(G$5&lt;=52,0.5,IF(G$5&lt;=78,0.25,0)))</f>
        <v>0.25</v>
      </c>
      <c r="H9" s="114">
        <v>0</v>
      </c>
      <c r="I9" s="113">
        <v>0</v>
      </c>
      <c r="J9" s="113">
        <v>0</v>
      </c>
      <c r="K9" s="113">
        <f>IF(K$5&lt;=26,1,IF(K$5&lt;=52,0.5,IF(K$5&lt;=78,0.25,0)))</f>
        <v>0</v>
      </c>
      <c r="L9" s="114">
        <f>(101-J9)*K9</f>
        <v>0</v>
      </c>
      <c r="M9" s="115">
        <v>4</v>
      </c>
      <c r="N9" s="115">
        <v>3</v>
      </c>
      <c r="O9" s="113">
        <f>IF(O$5&lt;=26,1,IF(O$5&lt;=52,0.5,IF(O$5&lt;=78,0.25,0)))</f>
        <v>0</v>
      </c>
      <c r="P9" s="114">
        <f>(101-N9)*O9</f>
        <v>0</v>
      </c>
      <c r="Q9" s="115">
        <v>3</v>
      </c>
      <c r="R9" s="115">
        <v>3</v>
      </c>
      <c r="S9" s="113">
        <f>IF(S$5&lt;=26,1,IF(S$5&lt;=52,0.5,IF(S$5&lt;=78,0.25,0)))</f>
        <v>0</v>
      </c>
      <c r="T9" s="114">
        <f>(101-R9)*S9</f>
        <v>0</v>
      </c>
      <c r="U9" s="116">
        <f>LARGE(CHOOSE({1,2,3},L9,P9,T9),1)+LARGE(CHOOSE({1,2,3},L9,P9,T9),2)+H9</f>
        <v>0</v>
      </c>
    </row>
    <row r="10" spans="1:21" ht="23.25" customHeight="1" x14ac:dyDescent="0.25"/>
  </sheetData>
  <autoFilter ref="A6:U9">
    <sortState ref="A9:U11">
      <sortCondition descending="1" ref="U6:U9"/>
    </sortState>
  </autoFilter>
  <mergeCells count="23">
    <mergeCell ref="A1:U1"/>
    <mergeCell ref="A2:A6"/>
    <mergeCell ref="B2:B6"/>
    <mergeCell ref="C2:C6"/>
    <mergeCell ref="D2:D6"/>
    <mergeCell ref="E2:H2"/>
    <mergeCell ref="I2:L2"/>
    <mergeCell ref="M2:P2"/>
    <mergeCell ref="Q2:T2"/>
    <mergeCell ref="E3:H3"/>
    <mergeCell ref="I3:L3"/>
    <mergeCell ref="M3:P3"/>
    <mergeCell ref="Q3:T3"/>
    <mergeCell ref="U3:U4"/>
    <mergeCell ref="G4:H4"/>
    <mergeCell ref="K4:L4"/>
    <mergeCell ref="O4:P4"/>
    <mergeCell ref="S4:T4"/>
    <mergeCell ref="G5:H5"/>
    <mergeCell ref="K5:L5"/>
    <mergeCell ref="O5:P5"/>
    <mergeCell ref="S5:T5"/>
    <mergeCell ref="U5:U6"/>
  </mergeCells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49er</vt:lpstr>
      <vt:lpstr>ILCA 7</vt:lpstr>
      <vt:lpstr>ILCA 6</vt:lpstr>
      <vt:lpstr>49er Fx</vt:lpstr>
      <vt:lpstr>470 (MIXED)</vt:lpstr>
      <vt:lpstr>IQ FOIL WOMEN</vt:lpstr>
      <vt:lpstr>IQ FOIL MEN</vt:lpstr>
      <vt:lpstr>FORMULA KITE (MEN)</vt:lpstr>
      <vt:lpstr>FORMULA KITE (WOMEN)</vt:lpstr>
      <vt:lpstr>NACRA 17</vt:lpstr>
      <vt:lpstr>'470 (MIXED)'!Print_Area</vt:lpstr>
      <vt:lpstr>'49er'!Print_Area</vt:lpstr>
      <vt:lpstr>'49er Fx'!Print_Area</vt:lpstr>
      <vt:lpstr>'FORMULA KITE (MEN)'!Print_Area</vt:lpstr>
      <vt:lpstr>'FORMULA KITE (WOMEN)'!Print_Area</vt:lpstr>
      <vt:lpstr>'ILCA 6'!Print_Area</vt:lpstr>
      <vt:lpstr>'ILCA 7'!Print_Area</vt:lpstr>
      <vt:lpstr>'IQ FOIL MEN'!Print_Area</vt:lpstr>
      <vt:lpstr>'IQ FOIL WOMEN'!Print_Area</vt:lpstr>
      <vt:lpstr>'NACRA 17'!Print_Area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2026-07-22T10:58:14Z</dcterms:modified>
</cp:coreProperties>
</file>