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205" activeTab="7"/>
  </bookViews>
  <sheets>
    <sheet name="ILCA4(BOYS)" sheetId="21" r:id="rId1"/>
    <sheet name="ILCA4(GIRLS)" sheetId="22" r:id="rId2"/>
    <sheet name="29ER B" sheetId="34" r:id="rId3"/>
    <sheet name="29ER G" sheetId="43" r:id="rId4"/>
    <sheet name="420 MIX" sheetId="36" r:id="rId5"/>
    <sheet name="IQFOIL (youth) G" sheetId="37" r:id="rId6"/>
    <sheet name="IQFOIL (youth) B" sheetId="38" r:id="rId7"/>
    <sheet name="OPTIMIST" sheetId="59" r:id="rId8"/>
    <sheet name="TECHNO PLUS YOUTH" sheetId="60" r:id="rId9"/>
    <sheet name="TECHNO 293 U17 B " sheetId="61" r:id="rId10"/>
    <sheet name="TECHNO 293 U17 G" sheetId="62" r:id="rId11"/>
    <sheet name="TECHNO 293 U15 B" sheetId="63" r:id="rId12"/>
    <sheet name="TECHNO 293 U15 G" sheetId="64" r:id="rId13"/>
    <sheet name="TECHNO 293 U13 B" sheetId="65" r:id="rId14"/>
    <sheet name="TECHNO 293 U13 G" sheetId="66" r:id="rId15"/>
  </sheets>
  <definedNames>
    <definedName name="_xlnm._FilterDatabase" localSheetId="2" hidden="1">'29ER B'!$A$3:$Q$10</definedName>
    <definedName name="_xlnm._FilterDatabase" localSheetId="3" hidden="1">'29ER G'!$A$3:$M$3</definedName>
    <definedName name="_xlnm._FilterDatabase" localSheetId="4" hidden="1">'420 MIX'!$A$3:$Q$6</definedName>
    <definedName name="_xlnm._FilterDatabase" localSheetId="0" hidden="1">'ILCA4(BOYS)'!$A$3:$R$21</definedName>
    <definedName name="_xlnm._FilterDatabase" localSheetId="1" hidden="1">'ILCA4(GIRLS)'!$A$3:$R$9</definedName>
    <definedName name="_xlnm._FilterDatabase" localSheetId="6" hidden="1">'IQFOIL (youth) B'!$A$3:$Q$3</definedName>
    <definedName name="_xlnm._FilterDatabase" localSheetId="5" hidden="1">'IQFOIL (youth) G'!$A$3:$Q$3</definedName>
    <definedName name="_xlnm._FilterDatabase" localSheetId="7" hidden="1">OPTIMIST!$A$6:$BZ$115</definedName>
    <definedName name="_xlnm._FilterDatabase" localSheetId="13" hidden="1">'TECHNO 293 U13 B'!$A$6:$Y$6</definedName>
    <definedName name="_xlnm._FilterDatabase" localSheetId="14" hidden="1">'TECHNO 293 U13 G'!$A$6:$Y$6</definedName>
    <definedName name="_xlnm._FilterDatabase" localSheetId="11" hidden="1">'TECHNO 293 U15 B'!$A$6:$AS$6</definedName>
    <definedName name="_xlnm._FilterDatabase" localSheetId="12" hidden="1">'TECHNO 293 U15 G'!$A$6:$AO$6</definedName>
    <definedName name="_xlnm._FilterDatabase" localSheetId="9" hidden="1">'TECHNO 293 U17 B '!$A$7:$AG$7</definedName>
    <definedName name="_xlnm._FilterDatabase" localSheetId="10" hidden="1">'TECHNO 293 U17 G'!$A$6:$AK$6</definedName>
    <definedName name="_xlnm._FilterDatabase" localSheetId="8" hidden="1">'TECHNO PLUS YOUTH'!$A$6:$Q$6</definedName>
    <definedName name="_xlnm.Print_Area" localSheetId="2">'29ER B'!$A$1:$Q$10</definedName>
    <definedName name="_xlnm.Print_Area" localSheetId="3">'29ER G'!$A$1:$Q$5</definedName>
    <definedName name="_xlnm.Print_Area" localSheetId="4">'420 MIX'!$A$1:$Q$7</definedName>
    <definedName name="_xlnm.Print_Area" localSheetId="0">'ILCA4(BOYS)'!$A$1:$R$26</definedName>
    <definedName name="_xlnm.Print_Area" localSheetId="1">'ILCA4(GIRLS)'!$A$1:$R$10</definedName>
    <definedName name="_xlnm.Print_Area" localSheetId="6">'IQFOIL (youth) B'!$A$1:$Q$9</definedName>
    <definedName name="_xlnm.Print_Area" localSheetId="5">'IQFOIL (youth) G'!$A$1:$Q$8</definedName>
    <definedName name="_xlnm.Print_Area" localSheetId="7">OPTIMIST!$A$1:$BZ$115</definedName>
    <definedName name="_xlnm.Print_Area" localSheetId="13">'TECHNO 293 U13 B'!$A$1:$Y$10</definedName>
    <definedName name="_xlnm.Print_Area" localSheetId="14">'TECHNO 293 U13 G'!$A$1:$Y$9</definedName>
    <definedName name="_xlnm.Print_Area" localSheetId="11">'TECHNO 293 U15 B'!$A$1:$AS$17</definedName>
    <definedName name="_xlnm.Print_Area" localSheetId="12">'TECHNO 293 U15 G'!$A$1:$AO$15</definedName>
    <definedName name="_xlnm.Print_Area" localSheetId="9">'TECHNO 293 U17 B '!$A$1:$AG$15</definedName>
    <definedName name="_xlnm.Print_Area" localSheetId="10">'TECHNO 293 U17 G'!$A$1:$AK$9</definedName>
    <definedName name="_xlnm.Print_Area" localSheetId="8">'TECHNO PLUS YOUTH'!$A$1:$Q$7</definedName>
  </definedNames>
  <calcPr calcId="152511"/>
</workbook>
</file>

<file path=xl/calcChain.xml><?xml version="1.0" encoding="utf-8"?>
<calcChain xmlns="http://schemas.openxmlformats.org/spreadsheetml/2006/main">
  <c r="X9" i="66" l="1"/>
  <c r="W9" i="66"/>
  <c r="T9" i="66"/>
  <c r="X8" i="66"/>
  <c r="O8" i="66"/>
  <c r="W7" i="66"/>
  <c r="X7" i="66" s="1"/>
  <c r="T7" i="66"/>
  <c r="W5" i="66"/>
  <c r="W8" i="66" s="1"/>
  <c r="S5" i="66"/>
  <c r="S7" i="66" s="1"/>
  <c r="O5" i="66"/>
  <c r="O9" i="66" s="1"/>
  <c r="P9" i="66" s="1"/>
  <c r="K5" i="66"/>
  <c r="K9" i="66" s="1"/>
  <c r="G5" i="66"/>
  <c r="G8" i="66" s="1"/>
  <c r="H8" i="66" s="1"/>
  <c r="X10" i="65"/>
  <c r="T10" i="65"/>
  <c r="P10" i="65"/>
  <c r="Y10" i="65" s="1"/>
  <c r="O10" i="65"/>
  <c r="H10" i="65"/>
  <c r="X9" i="65"/>
  <c r="W9" i="65"/>
  <c r="T9" i="65"/>
  <c r="X8" i="65"/>
  <c r="T8" i="65"/>
  <c r="S8" i="65"/>
  <c r="O8" i="65"/>
  <c r="X7" i="65"/>
  <c r="W7" i="65"/>
  <c r="T7" i="65"/>
  <c r="W5" i="65"/>
  <c r="W10" i="65" s="1"/>
  <c r="S5" i="65"/>
  <c r="S9" i="65" s="1"/>
  <c r="O5" i="65"/>
  <c r="O9" i="65" s="1"/>
  <c r="K5" i="65"/>
  <c r="K10" i="65" s="1"/>
  <c r="G5" i="65"/>
  <c r="G9" i="65" s="1"/>
  <c r="H9" i="65" s="1"/>
  <c r="Y9" i="65" s="1"/>
  <c r="AN12" i="64"/>
  <c r="AJ12" i="64"/>
  <c r="AF12" i="64"/>
  <c r="W12" i="64"/>
  <c r="O12" i="64"/>
  <c r="P12" i="64" s="1"/>
  <c r="H12" i="64"/>
  <c r="AO12" i="64" s="1"/>
  <c r="G12" i="64"/>
  <c r="AN11" i="64"/>
  <c r="AJ11" i="64"/>
  <c r="AF11" i="64"/>
  <c r="AA11" i="64"/>
  <c r="W11" i="64"/>
  <c r="H11" i="64"/>
  <c r="AM10" i="64"/>
  <c r="AN10" i="64" s="1"/>
  <c r="AJ10" i="64"/>
  <c r="AF10" i="64"/>
  <c r="AE10" i="64"/>
  <c r="W10" i="64"/>
  <c r="H10" i="64"/>
  <c r="AN9" i="64"/>
  <c r="AI9" i="64"/>
  <c r="AJ9" i="64" s="1"/>
  <c r="AF9" i="64"/>
  <c r="AE9" i="64"/>
  <c r="W9" i="64"/>
  <c r="K9" i="64"/>
  <c r="H9" i="64"/>
  <c r="AF8" i="64"/>
  <c r="W8" i="64"/>
  <c r="X8" i="64" s="1"/>
  <c r="H8" i="64"/>
  <c r="AN7" i="64"/>
  <c r="AI7" i="64"/>
  <c r="AJ7" i="64" s="1"/>
  <c r="AE7" i="64"/>
  <c r="AF7" i="64" s="1"/>
  <c r="W7" i="64"/>
  <c r="X7" i="64" s="1"/>
  <c r="K7" i="64"/>
  <c r="L7" i="64" s="1"/>
  <c r="G7" i="64"/>
  <c r="H7" i="64" s="1"/>
  <c r="AM5" i="64"/>
  <c r="AM11" i="64" s="1"/>
  <c r="AI5" i="64"/>
  <c r="AI8" i="64" s="1"/>
  <c r="AJ8" i="64" s="1"/>
  <c r="AE5" i="64"/>
  <c r="AE12" i="64" s="1"/>
  <c r="AA5" i="64"/>
  <c r="AA9" i="64" s="1"/>
  <c r="W5" i="64"/>
  <c r="S5" i="64"/>
  <c r="S10" i="64" s="1"/>
  <c r="O5" i="64"/>
  <c r="O10" i="64" s="1"/>
  <c r="K5" i="64"/>
  <c r="K11" i="64" s="1"/>
  <c r="L11" i="64" s="1"/>
  <c r="G5" i="64"/>
  <c r="G9" i="64" s="1"/>
  <c r="AR16" i="63"/>
  <c r="AN16" i="63"/>
  <c r="AJ16" i="63"/>
  <c r="AF16" i="63"/>
  <c r="AA16" i="63"/>
  <c r="H16" i="63"/>
  <c r="AR15" i="63"/>
  <c r="AJ15" i="63"/>
  <c r="AI15" i="63"/>
  <c r="AF15" i="63"/>
  <c r="AA15" i="63"/>
  <c r="O15" i="63"/>
  <c r="H15" i="63"/>
  <c r="AQ14" i="63"/>
  <c r="AR14" i="63" s="1"/>
  <c r="AN14" i="63"/>
  <c r="AJ14" i="63"/>
  <c r="AF14" i="63"/>
  <c r="AE14" i="63"/>
  <c r="AA14" i="63"/>
  <c r="H14" i="63"/>
  <c r="AS14" i="63" s="1"/>
  <c r="AN13" i="63"/>
  <c r="AM13" i="63"/>
  <c r="AJ13" i="63"/>
  <c r="AF13" i="63"/>
  <c r="H13" i="63"/>
  <c r="AR12" i="63"/>
  <c r="AN12" i="63"/>
  <c r="AI12" i="63"/>
  <c r="AJ12" i="63" s="1"/>
  <c r="AF12" i="63"/>
  <c r="AA12" i="63"/>
  <c r="O12" i="63"/>
  <c r="AR11" i="63"/>
  <c r="AQ11" i="63"/>
  <c r="AJ11" i="63"/>
  <c r="AF11" i="63"/>
  <c r="AE11" i="63"/>
  <c r="AA11" i="63"/>
  <c r="K11" i="63"/>
  <c r="AR10" i="63"/>
  <c r="AJ10" i="63"/>
  <c r="AF10" i="63"/>
  <c r="AB10" i="63"/>
  <c r="AA10" i="63"/>
  <c r="AR9" i="63"/>
  <c r="AQ9" i="63"/>
  <c r="AJ9" i="63"/>
  <c r="AE9" i="63"/>
  <c r="AF9" i="63" s="1"/>
  <c r="AA9" i="63"/>
  <c r="AR8" i="63"/>
  <c r="AM8" i="63"/>
  <c r="AN8" i="63" s="1"/>
  <c r="AJ8" i="63"/>
  <c r="AJ7" i="63"/>
  <c r="AI7" i="63"/>
  <c r="AB7" i="63"/>
  <c r="AA7" i="63"/>
  <c r="S7" i="63"/>
  <c r="G7" i="63"/>
  <c r="H7" i="63" s="1"/>
  <c r="AQ5" i="63"/>
  <c r="AQ15" i="63" s="1"/>
  <c r="AM5" i="63"/>
  <c r="AM10" i="63" s="1"/>
  <c r="AN10" i="63" s="1"/>
  <c r="AI5" i="63"/>
  <c r="AI16" i="63" s="1"/>
  <c r="AE5" i="63"/>
  <c r="AE15" i="63" s="1"/>
  <c r="AA5" i="63"/>
  <c r="AA13" i="63" s="1"/>
  <c r="W5" i="63"/>
  <c r="W14" i="63" s="1"/>
  <c r="S5" i="63"/>
  <c r="S16" i="63" s="1"/>
  <c r="T16" i="63" s="1"/>
  <c r="O5" i="63"/>
  <c r="O16" i="63" s="1"/>
  <c r="K5" i="63"/>
  <c r="K15" i="63" s="1"/>
  <c r="G5" i="63"/>
  <c r="G14" i="63" s="1"/>
  <c r="W9" i="62"/>
  <c r="X9" i="62" s="1"/>
  <c r="P9" i="62"/>
  <c r="AJ8" i="62"/>
  <c r="AE8" i="62"/>
  <c r="AF8" i="62" s="1"/>
  <c r="S8" i="62"/>
  <c r="T8" i="62" s="1"/>
  <c r="G8" i="62"/>
  <c r="H8" i="62" s="1"/>
  <c r="AE7" i="62"/>
  <c r="AF7" i="62" s="1"/>
  <c r="T7" i="62"/>
  <c r="S7" i="62"/>
  <c r="P7" i="62"/>
  <c r="L7" i="62"/>
  <c r="G7" i="62"/>
  <c r="H7" i="62" s="1"/>
  <c r="AI5" i="62"/>
  <c r="AI7" i="62" s="1"/>
  <c r="AJ7" i="62" s="1"/>
  <c r="AE5" i="62"/>
  <c r="AE9" i="62" s="1"/>
  <c r="AF9" i="62" s="1"/>
  <c r="AA5" i="62"/>
  <c r="AA9" i="62" s="1"/>
  <c r="AB9" i="62" s="1"/>
  <c r="W5" i="62"/>
  <c r="W7" i="62" s="1"/>
  <c r="X7" i="62" s="1"/>
  <c r="S5" i="62"/>
  <c r="S9" i="62" s="1"/>
  <c r="T9" i="62" s="1"/>
  <c r="O5" i="62"/>
  <c r="O9" i="62" s="1"/>
  <c r="K5" i="62"/>
  <c r="K7" i="62" s="1"/>
  <c r="G5" i="62"/>
  <c r="G9" i="62" s="1"/>
  <c r="H9" i="62" s="1"/>
  <c r="AF15" i="61"/>
  <c r="AB15" i="61"/>
  <c r="X15" i="61"/>
  <c r="H15" i="61"/>
  <c r="AG15" i="61" s="1"/>
  <c r="AF14" i="61"/>
  <c r="AB14" i="61"/>
  <c r="AA14" i="61"/>
  <c r="X14" i="61"/>
  <c r="AB13" i="61"/>
  <c r="AA13" i="61"/>
  <c r="X13" i="61"/>
  <c r="H13" i="61"/>
  <c r="AB12" i="61"/>
  <c r="AA12" i="61"/>
  <c r="X12" i="61"/>
  <c r="H12" i="61"/>
  <c r="AF11" i="61"/>
  <c r="AA11" i="61"/>
  <c r="AB11" i="61" s="1"/>
  <c r="X11" i="61"/>
  <c r="O11" i="61"/>
  <c r="P11" i="61" s="1"/>
  <c r="AF10" i="61"/>
  <c r="AE10" i="61"/>
  <c r="AA10" i="61"/>
  <c r="AB10" i="61" s="1"/>
  <c r="AB9" i="61"/>
  <c r="AA9" i="61"/>
  <c r="S9" i="61"/>
  <c r="G9" i="61"/>
  <c r="H9" i="61" s="1"/>
  <c r="AF8" i="61"/>
  <c r="AE6" i="61"/>
  <c r="AE9" i="61" s="1"/>
  <c r="AF9" i="61" s="1"/>
  <c r="AA6" i="61"/>
  <c r="AA15" i="61" s="1"/>
  <c r="W6" i="61"/>
  <c r="W15" i="61" s="1"/>
  <c r="S6" i="61"/>
  <c r="S15" i="61" s="1"/>
  <c r="T15" i="61" s="1"/>
  <c r="O6" i="61"/>
  <c r="O10" i="61" s="1"/>
  <c r="P10" i="61" s="1"/>
  <c r="K6" i="61"/>
  <c r="K11" i="61" s="1"/>
  <c r="G6" i="61"/>
  <c r="G15" i="61" s="1"/>
  <c r="O5" i="60"/>
  <c r="O7" i="60" s="1"/>
  <c r="P7" i="60" s="1"/>
  <c r="K5" i="60"/>
  <c r="K7" i="60" s="1"/>
  <c r="L7" i="60" s="1"/>
  <c r="G5" i="60"/>
  <c r="G7" i="60" s="1"/>
  <c r="H7" i="60" s="1"/>
  <c r="Q7" i="60" s="1"/>
  <c r="BY115" i="59"/>
  <c r="BU115" i="59"/>
  <c r="BQ115" i="59"/>
  <c r="BM115" i="59"/>
  <c r="I115" i="59"/>
  <c r="BZ115" i="59" s="1"/>
  <c r="BY114" i="59"/>
  <c r="BU114" i="59"/>
  <c r="BQ114" i="59"/>
  <c r="BM114" i="59"/>
  <c r="I114" i="59"/>
  <c r="BZ114" i="59" s="1"/>
  <c r="BY113" i="59"/>
  <c r="BU113" i="59"/>
  <c r="BQ113" i="59"/>
  <c r="BM113" i="59"/>
  <c r="I113" i="59"/>
  <c r="BY112" i="59"/>
  <c r="BU112" i="59"/>
  <c r="BQ112" i="59"/>
  <c r="BM112" i="59"/>
  <c r="I112" i="59"/>
  <c r="BY111" i="59"/>
  <c r="BU111" i="59"/>
  <c r="BQ111" i="59"/>
  <c r="BM111" i="59"/>
  <c r="I111" i="59"/>
  <c r="BY110" i="59"/>
  <c r="BU110" i="59"/>
  <c r="BQ110" i="59"/>
  <c r="BM110" i="59"/>
  <c r="I110" i="59"/>
  <c r="BY109" i="59"/>
  <c r="BU109" i="59"/>
  <c r="BQ109" i="59"/>
  <c r="BM109" i="59"/>
  <c r="I109" i="59"/>
  <c r="BY108" i="59"/>
  <c r="BU108" i="59"/>
  <c r="BQ108" i="59"/>
  <c r="BM108" i="59"/>
  <c r="I108" i="59"/>
  <c r="BZ108" i="59" s="1"/>
  <c r="BZ107" i="59"/>
  <c r="BY107" i="59"/>
  <c r="BU107" i="59"/>
  <c r="BQ107" i="59"/>
  <c r="BM107" i="59"/>
  <c r="I107" i="59"/>
  <c r="BY106" i="59"/>
  <c r="BU106" i="59"/>
  <c r="BQ106" i="59"/>
  <c r="BM106" i="59"/>
  <c r="I106" i="59"/>
  <c r="BZ106" i="59" s="1"/>
  <c r="BY105" i="59"/>
  <c r="BU105" i="59"/>
  <c r="BQ105" i="59"/>
  <c r="BM105" i="59"/>
  <c r="I105" i="59"/>
  <c r="BY104" i="59"/>
  <c r="BU104" i="59"/>
  <c r="BQ104" i="59"/>
  <c r="BM104" i="59"/>
  <c r="I104" i="59"/>
  <c r="BY103" i="59"/>
  <c r="BU103" i="59"/>
  <c r="BQ103" i="59"/>
  <c r="BM103" i="59"/>
  <c r="I103" i="59"/>
  <c r="BY102" i="59"/>
  <c r="BU102" i="59"/>
  <c r="BQ102" i="59"/>
  <c r="BM102" i="59"/>
  <c r="I102" i="59"/>
  <c r="BY101" i="59"/>
  <c r="BU101" i="59"/>
  <c r="BQ101" i="59"/>
  <c r="BM101" i="59"/>
  <c r="I101" i="59"/>
  <c r="BY100" i="59"/>
  <c r="BU100" i="59"/>
  <c r="BQ100" i="59"/>
  <c r="BM100" i="59"/>
  <c r="I100" i="59"/>
  <c r="BY99" i="59"/>
  <c r="BU99" i="59"/>
  <c r="BQ99" i="59"/>
  <c r="BM99" i="59"/>
  <c r="I99" i="59"/>
  <c r="BY98" i="59"/>
  <c r="BU98" i="59"/>
  <c r="BQ98" i="59"/>
  <c r="BM98" i="59"/>
  <c r="I98" i="59"/>
  <c r="BY97" i="59"/>
  <c r="BU97" i="59"/>
  <c r="BQ97" i="59"/>
  <c r="BM97" i="59"/>
  <c r="I97" i="59"/>
  <c r="BY96" i="59"/>
  <c r="BU96" i="59"/>
  <c r="BQ96" i="59"/>
  <c r="BM96" i="59"/>
  <c r="I96" i="59"/>
  <c r="BY95" i="59"/>
  <c r="BU95" i="59"/>
  <c r="BQ95" i="59"/>
  <c r="BM95" i="59"/>
  <c r="I95" i="59"/>
  <c r="BY94" i="59"/>
  <c r="BU94" i="59"/>
  <c r="BQ94" i="59"/>
  <c r="BM94" i="59"/>
  <c r="I94" i="59"/>
  <c r="BY93" i="59"/>
  <c r="BU93" i="59"/>
  <c r="BQ93" i="59"/>
  <c r="BM93" i="59"/>
  <c r="I93" i="59"/>
  <c r="BY92" i="59"/>
  <c r="BU92" i="59"/>
  <c r="BQ92" i="59"/>
  <c r="BM92" i="59"/>
  <c r="I92" i="59"/>
  <c r="BY91" i="59"/>
  <c r="BU91" i="59"/>
  <c r="BQ91" i="59"/>
  <c r="BM91" i="59"/>
  <c r="I91" i="59"/>
  <c r="BY90" i="59"/>
  <c r="BU90" i="59"/>
  <c r="BQ90" i="59"/>
  <c r="BM90" i="59"/>
  <c r="I90" i="59"/>
  <c r="BY89" i="59"/>
  <c r="BU89" i="59"/>
  <c r="BQ89" i="59"/>
  <c r="BM89" i="59"/>
  <c r="I89" i="59"/>
  <c r="BY88" i="59"/>
  <c r="BU88" i="59"/>
  <c r="BQ88" i="59"/>
  <c r="BM88" i="59"/>
  <c r="I88" i="59"/>
  <c r="BY87" i="59"/>
  <c r="BU87" i="59"/>
  <c r="BQ87" i="59"/>
  <c r="BM87" i="59"/>
  <c r="I87" i="59"/>
  <c r="BY86" i="59"/>
  <c r="BU86" i="59"/>
  <c r="BQ86" i="59"/>
  <c r="BM86" i="59"/>
  <c r="I86" i="59"/>
  <c r="BY85" i="59"/>
  <c r="BU85" i="59"/>
  <c r="BQ85" i="59"/>
  <c r="BM85" i="59"/>
  <c r="I85" i="59"/>
  <c r="BY84" i="59"/>
  <c r="BU84" i="59"/>
  <c r="BQ84" i="59"/>
  <c r="BM84" i="59"/>
  <c r="I84" i="59"/>
  <c r="BY83" i="59"/>
  <c r="BU83" i="59"/>
  <c r="BQ83" i="59"/>
  <c r="BM83" i="59"/>
  <c r="I83" i="59"/>
  <c r="BY82" i="59"/>
  <c r="BU82" i="59"/>
  <c r="BQ82" i="59"/>
  <c r="BM82" i="59"/>
  <c r="I82" i="59"/>
  <c r="BY81" i="59"/>
  <c r="BU81" i="59"/>
  <c r="BQ81" i="59"/>
  <c r="BM81" i="59"/>
  <c r="I81" i="59"/>
  <c r="BY80" i="59"/>
  <c r="BU80" i="59"/>
  <c r="BQ80" i="59"/>
  <c r="BM80" i="59"/>
  <c r="I80" i="59"/>
  <c r="BY79" i="59"/>
  <c r="BU79" i="59"/>
  <c r="BQ79" i="59"/>
  <c r="BM79" i="59"/>
  <c r="I79" i="59"/>
  <c r="BY78" i="59"/>
  <c r="BU78" i="59"/>
  <c r="BQ78" i="59"/>
  <c r="BM78" i="59"/>
  <c r="I78" i="59"/>
  <c r="BY77" i="59"/>
  <c r="BU77" i="59"/>
  <c r="BQ77" i="59"/>
  <c r="BM77" i="59"/>
  <c r="I77" i="59"/>
  <c r="BY76" i="59"/>
  <c r="BU76" i="59"/>
  <c r="BQ76" i="59"/>
  <c r="BM76" i="59"/>
  <c r="I76" i="59"/>
  <c r="BY75" i="59"/>
  <c r="BU75" i="59"/>
  <c r="BQ75" i="59"/>
  <c r="BM75" i="59"/>
  <c r="I75" i="59"/>
  <c r="BY74" i="59"/>
  <c r="BU74" i="59"/>
  <c r="BQ74" i="59"/>
  <c r="BM74" i="59"/>
  <c r="BY73" i="59"/>
  <c r="BU73" i="59"/>
  <c r="BQ73" i="59"/>
  <c r="BM73" i="59"/>
  <c r="I73" i="59"/>
  <c r="BY72" i="59"/>
  <c r="BU72" i="59"/>
  <c r="BQ72" i="59"/>
  <c r="BM72" i="59"/>
  <c r="BY71" i="59"/>
  <c r="BU71" i="59"/>
  <c r="BQ71" i="59"/>
  <c r="BM71" i="59"/>
  <c r="BY70" i="59"/>
  <c r="BU70" i="59"/>
  <c r="BQ70" i="59"/>
  <c r="BM70" i="59"/>
  <c r="I70" i="59"/>
  <c r="BY69" i="59"/>
  <c r="BU69" i="59"/>
  <c r="BQ69" i="59"/>
  <c r="I69" i="59"/>
  <c r="BY68" i="59"/>
  <c r="BQ68" i="59"/>
  <c r="BM68" i="59"/>
  <c r="I68" i="59"/>
  <c r="BY67" i="59"/>
  <c r="BU67" i="59"/>
  <c r="BQ67" i="59"/>
  <c r="I67" i="59"/>
  <c r="BY66" i="59"/>
  <c r="BQ66" i="59"/>
  <c r="BM66" i="59"/>
  <c r="I66" i="59"/>
  <c r="BY65" i="59"/>
  <c r="BU65" i="59"/>
  <c r="BQ65" i="59"/>
  <c r="BM65" i="59"/>
  <c r="I65" i="59"/>
  <c r="BY64" i="59"/>
  <c r="BQ64" i="59"/>
  <c r="BP64" i="59"/>
  <c r="BM64" i="59"/>
  <c r="I64" i="59"/>
  <c r="BY63" i="59"/>
  <c r="BU63" i="59"/>
  <c r="BQ63" i="59"/>
  <c r="BM63" i="59"/>
  <c r="I63" i="59"/>
  <c r="BY62" i="59"/>
  <c r="BU62" i="59"/>
  <c r="BQ62" i="59"/>
  <c r="BM62" i="59"/>
  <c r="BU61" i="59"/>
  <c r="BQ61" i="59"/>
  <c r="BM61" i="59"/>
  <c r="I61" i="59"/>
  <c r="BY60" i="59"/>
  <c r="BU60" i="59"/>
  <c r="BQ60" i="59"/>
  <c r="I60" i="59"/>
  <c r="BY59" i="59"/>
  <c r="BU59" i="59"/>
  <c r="BQ59" i="59"/>
  <c r="AB59" i="59"/>
  <c r="I59" i="59"/>
  <c r="BY58" i="59"/>
  <c r="BU58" i="59"/>
  <c r="BQ58" i="59"/>
  <c r="BM58" i="59"/>
  <c r="AZ58" i="59"/>
  <c r="BA58" i="59" s="1"/>
  <c r="BY57" i="59"/>
  <c r="BU57" i="59"/>
  <c r="BQ57" i="59"/>
  <c r="I57" i="59"/>
  <c r="BY56" i="59"/>
  <c r="BT56" i="59"/>
  <c r="BU56" i="59" s="1"/>
  <c r="BQ56" i="59"/>
  <c r="BM56" i="59"/>
  <c r="AV56" i="59"/>
  <c r="AN56" i="59"/>
  <c r="BY55" i="59"/>
  <c r="BU55" i="59"/>
  <c r="BQ55" i="59"/>
  <c r="BM55" i="59"/>
  <c r="AZ55" i="59"/>
  <c r="BA55" i="59" s="1"/>
  <c r="BY54" i="59"/>
  <c r="BQ54" i="59"/>
  <c r="BM54" i="59"/>
  <c r="T54" i="59"/>
  <c r="BY53" i="59"/>
  <c r="BQ53" i="59"/>
  <c r="BM53" i="59"/>
  <c r="BY52" i="59"/>
  <c r="BQ52" i="59"/>
  <c r="BM52" i="59"/>
  <c r="BU51" i="59"/>
  <c r="BQ51" i="59"/>
  <c r="AV51" i="59"/>
  <c r="I51" i="59"/>
  <c r="BY50" i="59"/>
  <c r="BU50" i="59"/>
  <c r="BQ50" i="59"/>
  <c r="BM50" i="59"/>
  <c r="AB50" i="59"/>
  <c r="BY49" i="59"/>
  <c r="BQ49" i="59"/>
  <c r="BM49" i="59"/>
  <c r="AZ49" i="59"/>
  <c r="BY48" i="59"/>
  <c r="BM48" i="59"/>
  <c r="I48" i="59"/>
  <c r="BU47" i="59"/>
  <c r="BQ47" i="59"/>
  <c r="AB47" i="59"/>
  <c r="I47" i="59"/>
  <c r="BY46" i="59"/>
  <c r="BU46" i="59"/>
  <c r="BQ46" i="59"/>
  <c r="BP46" i="59"/>
  <c r="BM46" i="59"/>
  <c r="AR46" i="59"/>
  <c r="BQ45" i="59"/>
  <c r="BP45" i="59"/>
  <c r="BM45" i="59"/>
  <c r="AR45" i="59"/>
  <c r="I45" i="59"/>
  <c r="BY44" i="59"/>
  <c r="BU44" i="59"/>
  <c r="BQ44" i="59"/>
  <c r="BP44" i="59"/>
  <c r="BM44" i="59"/>
  <c r="AR44" i="59"/>
  <c r="BQ43" i="59"/>
  <c r="BM43" i="59"/>
  <c r="I43" i="59"/>
  <c r="BU42" i="59"/>
  <c r="BQ42" i="59"/>
  <c r="BP42" i="59"/>
  <c r="BM42" i="59"/>
  <c r="AR42" i="59"/>
  <c r="AN42" i="59"/>
  <c r="BQ41" i="59"/>
  <c r="BM41" i="59"/>
  <c r="AB41" i="59"/>
  <c r="I41" i="59"/>
  <c r="BY40" i="59"/>
  <c r="BU40" i="59"/>
  <c r="BQ40" i="59"/>
  <c r="BL40" i="59"/>
  <c r="BM40" i="59" s="1"/>
  <c r="X40" i="59"/>
  <c r="BY39" i="59"/>
  <c r="BM39" i="59"/>
  <c r="AV39" i="59"/>
  <c r="X39" i="59"/>
  <c r="T39" i="59"/>
  <c r="BY38" i="59"/>
  <c r="BT38" i="59"/>
  <c r="BU38" i="59" s="1"/>
  <c r="BP38" i="59"/>
  <c r="BQ38" i="59" s="1"/>
  <c r="BM38" i="59"/>
  <c r="AV38" i="59"/>
  <c r="AR38" i="59"/>
  <c r="BY37" i="59"/>
  <c r="BU37" i="59"/>
  <c r="BY36" i="59"/>
  <c r="BL36" i="59"/>
  <c r="BM36" i="59" s="1"/>
  <c r="X36" i="59"/>
  <c r="BU35" i="59"/>
  <c r="BQ35" i="59"/>
  <c r="T35" i="59"/>
  <c r="BT34" i="59"/>
  <c r="BU34" i="59" s="1"/>
  <c r="BM34" i="59"/>
  <c r="AV34" i="59"/>
  <c r="X34" i="59"/>
  <c r="BY33" i="59"/>
  <c r="BU33" i="59"/>
  <c r="AV33" i="59"/>
  <c r="AW33" i="59" s="1"/>
  <c r="X33" i="59"/>
  <c r="BY32" i="59"/>
  <c r="BU32" i="59"/>
  <c r="BQ32" i="59"/>
  <c r="AV32" i="59"/>
  <c r="AW32" i="59" s="1"/>
  <c r="AR32" i="59"/>
  <c r="AS32" i="59" s="1"/>
  <c r="X32" i="59"/>
  <c r="T32" i="59"/>
  <c r="BX31" i="59"/>
  <c r="BY31" i="59" s="1"/>
  <c r="BM31" i="59"/>
  <c r="BU30" i="59"/>
  <c r="BQ30" i="59"/>
  <c r="BP30" i="59"/>
  <c r="BH30" i="59"/>
  <c r="BY29" i="59"/>
  <c r="BQ29" i="59"/>
  <c r="BP29" i="59"/>
  <c r="AV29" i="59"/>
  <c r="AW29" i="59" s="1"/>
  <c r="AN29" i="59"/>
  <c r="AO29" i="59" s="1"/>
  <c r="T29" i="59"/>
  <c r="BU28" i="59"/>
  <c r="BT28" i="59"/>
  <c r="AR28" i="59"/>
  <c r="BT27" i="59"/>
  <c r="BU27" i="59" s="1"/>
  <c r="BP27" i="59"/>
  <c r="BQ27" i="59" s="1"/>
  <c r="AZ27" i="59"/>
  <c r="AV27" i="59"/>
  <c r="X27" i="59"/>
  <c r="T27" i="59"/>
  <c r="AV26" i="59"/>
  <c r="AW26" i="59" s="1"/>
  <c r="AR26" i="59"/>
  <c r="X26" i="59"/>
  <c r="T26" i="59"/>
  <c r="BX25" i="59"/>
  <c r="BY25" i="59" s="1"/>
  <c r="AV25" i="59"/>
  <c r="AW25" i="59" s="1"/>
  <c r="AR25" i="59"/>
  <c r="X25" i="59"/>
  <c r="T25" i="59"/>
  <c r="BX24" i="59"/>
  <c r="BY24" i="59" s="1"/>
  <c r="BQ24" i="59"/>
  <c r="BM24" i="59"/>
  <c r="AV24" i="59"/>
  <c r="AW24" i="59" s="1"/>
  <c r="AR24" i="59"/>
  <c r="AS24" i="59" s="1"/>
  <c r="T24" i="59"/>
  <c r="BY23" i="59"/>
  <c r="BQ23" i="59"/>
  <c r="BP23" i="59"/>
  <c r="BL23" i="59"/>
  <c r="BM23" i="59" s="1"/>
  <c r="AR23" i="59"/>
  <c r="BU22" i="59"/>
  <c r="BT22" i="59"/>
  <c r="BP22" i="59"/>
  <c r="BQ22" i="59" s="1"/>
  <c r="BM22" i="59"/>
  <c r="AV22" i="59"/>
  <c r="AR22" i="59"/>
  <c r="X22" i="59"/>
  <c r="T22" i="59"/>
  <c r="BX21" i="59"/>
  <c r="BY21" i="59" s="1"/>
  <c r="BU21" i="59"/>
  <c r="BQ21" i="59"/>
  <c r="AR21" i="59"/>
  <c r="AN21" i="59"/>
  <c r="T21" i="59"/>
  <c r="BY20" i="59"/>
  <c r="BU20" i="59"/>
  <c r="BT20" i="59"/>
  <c r="AV20" i="59"/>
  <c r="AW20" i="59" s="1"/>
  <c r="AS20" i="59"/>
  <c r="AR20" i="59"/>
  <c r="X20" i="59"/>
  <c r="BU19" i="59"/>
  <c r="BT19" i="59"/>
  <c r="BQ19" i="59"/>
  <c r="BP19" i="59"/>
  <c r="BH19" i="59"/>
  <c r="BI19" i="59" s="1"/>
  <c r="X19" i="59"/>
  <c r="T19" i="59"/>
  <c r="BU18" i="59"/>
  <c r="BQ18" i="59"/>
  <c r="BP18" i="59"/>
  <c r="AR18" i="59"/>
  <c r="X18" i="59"/>
  <c r="L18" i="59"/>
  <c r="M18" i="59" s="1"/>
  <c r="BT17" i="59"/>
  <c r="BU17" i="59" s="1"/>
  <c r="BL17" i="59"/>
  <c r="BM17" i="59" s="1"/>
  <c r="BH17" i="59"/>
  <c r="AR17" i="59"/>
  <c r="T17" i="59"/>
  <c r="P17" i="59"/>
  <c r="BX16" i="59"/>
  <c r="BY16" i="59" s="1"/>
  <c r="BU16" i="59"/>
  <c r="BQ16" i="59"/>
  <c r="AZ16" i="59"/>
  <c r="BA16" i="59" s="1"/>
  <c r="AV16" i="59"/>
  <c r="AW16" i="59" s="1"/>
  <c r="X15" i="59"/>
  <c r="T15" i="59"/>
  <c r="BY14" i="59"/>
  <c r="BQ14" i="59"/>
  <c r="BP14" i="59"/>
  <c r="AZ14" i="59"/>
  <c r="AN14" i="59"/>
  <c r="BU13" i="59"/>
  <c r="BT13" i="59"/>
  <c r="BL13" i="59"/>
  <c r="BM13" i="59" s="1"/>
  <c r="AV13" i="59"/>
  <c r="AW13" i="59" s="1"/>
  <c r="AJ13" i="59"/>
  <c r="AK13" i="59" s="1"/>
  <c r="T13" i="59"/>
  <c r="BX12" i="59"/>
  <c r="BY12" i="59" s="1"/>
  <c r="BP12" i="59"/>
  <c r="BQ12" i="59" s="1"/>
  <c r="AZ12" i="59"/>
  <c r="BA12" i="59" s="1"/>
  <c r="AR12" i="59"/>
  <c r="AS12" i="59" s="1"/>
  <c r="AB12" i="59"/>
  <c r="X12" i="59"/>
  <c r="T12" i="59"/>
  <c r="BT11" i="59"/>
  <c r="BU11" i="59" s="1"/>
  <c r="BP11" i="59"/>
  <c r="BQ11" i="59" s="1"/>
  <c r="AV11" i="59"/>
  <c r="AW11" i="59" s="1"/>
  <c r="AR11" i="59"/>
  <c r="AS11" i="59" s="1"/>
  <c r="AB11" i="59"/>
  <c r="X11" i="59"/>
  <c r="P11" i="59"/>
  <c r="Q11" i="59" s="1"/>
  <c r="BY10" i="59"/>
  <c r="BX10" i="59"/>
  <c r="BU10" i="59"/>
  <c r="BT10" i="59"/>
  <c r="BQ10" i="59"/>
  <c r="AZ10" i="59"/>
  <c r="AV10" i="59"/>
  <c r="X10" i="59"/>
  <c r="T10" i="59"/>
  <c r="BT9" i="59"/>
  <c r="BU9" i="59" s="1"/>
  <c r="BQ9" i="59"/>
  <c r="BP9" i="59"/>
  <c r="AV9" i="59"/>
  <c r="AW9" i="59" s="1"/>
  <c r="AS9" i="59"/>
  <c r="AR9" i="59"/>
  <c r="P9" i="59"/>
  <c r="Q9" i="59" s="1"/>
  <c r="BY8" i="59"/>
  <c r="BX8" i="59"/>
  <c r="BP8" i="59"/>
  <c r="BQ8" i="59" s="1"/>
  <c r="BL8" i="59"/>
  <c r="BM8" i="59" s="1"/>
  <c r="AZ8" i="59"/>
  <c r="BA8" i="59" s="1"/>
  <c r="AR8" i="59"/>
  <c r="AS8" i="59" s="1"/>
  <c r="AN8" i="59"/>
  <c r="AO8" i="59" s="1"/>
  <c r="AB8" i="59"/>
  <c r="AC8" i="59" s="1"/>
  <c r="X8" i="59"/>
  <c r="P8" i="59"/>
  <c r="Q8" i="59" s="1"/>
  <c r="BX7" i="59"/>
  <c r="BY7" i="59" s="1"/>
  <c r="BU7" i="59"/>
  <c r="BT7" i="59"/>
  <c r="AZ7" i="59"/>
  <c r="BA7" i="59" s="1"/>
  <c r="AV7" i="59"/>
  <c r="AW7" i="59" s="1"/>
  <c r="AB7" i="59"/>
  <c r="AC7" i="59" s="1"/>
  <c r="X7" i="59"/>
  <c r="T7" i="59"/>
  <c r="BX5" i="59"/>
  <c r="BX17" i="59" s="1"/>
  <c r="BY17" i="59" s="1"/>
  <c r="BT5" i="59"/>
  <c r="BT48" i="59" s="1"/>
  <c r="BU48" i="59" s="1"/>
  <c r="BP5" i="59"/>
  <c r="BP55" i="59" s="1"/>
  <c r="BL5" i="59"/>
  <c r="BL48" i="59" s="1"/>
  <c r="BH5" i="59"/>
  <c r="BH47" i="59" s="1"/>
  <c r="BD5" i="59"/>
  <c r="AZ5" i="59"/>
  <c r="AZ19" i="59" s="1"/>
  <c r="BA19" i="59" s="1"/>
  <c r="AV5" i="59"/>
  <c r="AV61" i="59" s="1"/>
  <c r="AR5" i="59"/>
  <c r="AR48" i="59" s="1"/>
  <c r="AN5" i="59"/>
  <c r="AJ5" i="59"/>
  <c r="AF5" i="59"/>
  <c r="AF40" i="59" s="1"/>
  <c r="AB5" i="59"/>
  <c r="AB37" i="59" s="1"/>
  <c r="X5" i="59"/>
  <c r="X51" i="59" s="1"/>
  <c r="T5" i="59"/>
  <c r="T58" i="59" s="1"/>
  <c r="P5" i="59"/>
  <c r="P15" i="59" s="1"/>
  <c r="L5" i="59"/>
  <c r="L29" i="59" s="1"/>
  <c r="H5" i="59"/>
  <c r="H114" i="59" s="1"/>
  <c r="K8" i="66" l="1"/>
  <c r="S9" i="66"/>
  <c r="G7" i="66"/>
  <c r="H7" i="66" s="1"/>
  <c r="Y7" i="66" s="1"/>
  <c r="G9" i="66"/>
  <c r="H9" i="66" s="1"/>
  <c r="Y9" i="66" s="1"/>
  <c r="S8" i="66"/>
  <c r="T8" i="66" s="1"/>
  <c r="Y8" i="66" s="1"/>
  <c r="K7" i="66"/>
  <c r="O7" i="66"/>
  <c r="O7" i="65"/>
  <c r="P7" i="65" s="1"/>
  <c r="K9" i="65"/>
  <c r="S10" i="65"/>
  <c r="G8" i="65"/>
  <c r="H8" i="65" s="1"/>
  <c r="Y8" i="65" s="1"/>
  <c r="W8" i="65"/>
  <c r="G10" i="65"/>
  <c r="S7" i="65"/>
  <c r="K7" i="65"/>
  <c r="G7" i="65"/>
  <c r="H7" i="65" s="1"/>
  <c r="Y7" i="65" s="1"/>
  <c r="K8" i="65"/>
  <c r="AO10" i="64"/>
  <c r="G8" i="64"/>
  <c r="AM8" i="64"/>
  <c r="AN8" i="64" s="1"/>
  <c r="AO8" i="64" s="1"/>
  <c r="O9" i="64"/>
  <c r="G10" i="64"/>
  <c r="AA10" i="64"/>
  <c r="O11" i="64"/>
  <c r="P11" i="64" s="1"/>
  <c r="AO11" i="64" s="1"/>
  <c r="AE11" i="64"/>
  <c r="AI12" i="64"/>
  <c r="AA8" i="64"/>
  <c r="S9" i="64"/>
  <c r="T9" i="64" s="1"/>
  <c r="AO9" i="64" s="1"/>
  <c r="S12" i="64"/>
  <c r="S7" i="64"/>
  <c r="T7" i="64" s="1"/>
  <c r="K8" i="64"/>
  <c r="AE8" i="64"/>
  <c r="K10" i="64"/>
  <c r="G11" i="64"/>
  <c r="S11" i="64"/>
  <c r="T11" i="64" s="1"/>
  <c r="AI11" i="64"/>
  <c r="AM12" i="64"/>
  <c r="O7" i="64"/>
  <c r="P7" i="64" s="1"/>
  <c r="AO7" i="64" s="1"/>
  <c r="AA7" i="64"/>
  <c r="AB7" i="64" s="1"/>
  <c r="AM7" i="64"/>
  <c r="O8" i="64"/>
  <c r="AM9" i="64"/>
  <c r="AI10" i="64"/>
  <c r="K12" i="64"/>
  <c r="L12" i="64" s="1"/>
  <c r="AA12" i="64"/>
  <c r="S8" i="64"/>
  <c r="AS16" i="63"/>
  <c r="W8" i="63"/>
  <c r="W13" i="63"/>
  <c r="W7" i="63"/>
  <c r="G8" i="63"/>
  <c r="H8" i="63" s="1"/>
  <c r="AS8" i="63" s="1"/>
  <c r="AA8" i="63"/>
  <c r="K9" i="63"/>
  <c r="O10" i="63"/>
  <c r="AE10" i="63"/>
  <c r="AQ10" i="63"/>
  <c r="O11" i="63"/>
  <c r="S12" i="63"/>
  <c r="G13" i="63"/>
  <c r="K14" i="63"/>
  <c r="S15" i="63"/>
  <c r="G16" i="63"/>
  <c r="W16" i="63"/>
  <c r="AM16" i="63"/>
  <c r="K7" i="63"/>
  <c r="L7" i="63" s="1"/>
  <c r="AM7" i="63"/>
  <c r="AN7" i="63" s="1"/>
  <c r="AE8" i="63"/>
  <c r="AF8" i="63" s="1"/>
  <c r="AQ8" i="63"/>
  <c r="O9" i="63"/>
  <c r="AI9" i="63"/>
  <c r="S10" i="63"/>
  <c r="T10" i="63" s="1"/>
  <c r="S11" i="63"/>
  <c r="T11" i="63" s="1"/>
  <c r="AI11" i="63"/>
  <c r="W12" i="63"/>
  <c r="AM12" i="63"/>
  <c r="AE13" i="63"/>
  <c r="AQ13" i="63"/>
  <c r="AR13" i="63" s="1"/>
  <c r="AS13" i="63" s="1"/>
  <c r="O14" i="63"/>
  <c r="AI14" i="63"/>
  <c r="W15" i="63"/>
  <c r="AM15" i="63"/>
  <c r="AN15" i="63" s="1"/>
  <c r="AS15" i="63" s="1"/>
  <c r="K8" i="63"/>
  <c r="S9" i="63"/>
  <c r="G10" i="63"/>
  <c r="H10" i="63" s="1"/>
  <c r="AS10" i="63" s="1"/>
  <c r="AI10" i="63"/>
  <c r="G12" i="63"/>
  <c r="H12" i="63" s="1"/>
  <c r="AS12" i="63" s="1"/>
  <c r="K13" i="63"/>
  <c r="S14" i="63"/>
  <c r="G15" i="63"/>
  <c r="K16" i="63"/>
  <c r="AE16" i="63"/>
  <c r="AQ16" i="63"/>
  <c r="O7" i="63"/>
  <c r="P7" i="63" s="1"/>
  <c r="AS7" i="63" s="1"/>
  <c r="AE7" i="63"/>
  <c r="AF7" i="63" s="1"/>
  <c r="AQ7" i="63"/>
  <c r="AR7" i="63" s="1"/>
  <c r="O8" i="63"/>
  <c r="AI8" i="63"/>
  <c r="W9" i="63"/>
  <c r="AM9" i="63"/>
  <c r="AN9" i="63" s="1"/>
  <c r="W10" i="63"/>
  <c r="G11" i="63"/>
  <c r="H11" i="63" s="1"/>
  <c r="W11" i="63"/>
  <c r="AM11" i="63"/>
  <c r="AN11" i="63" s="1"/>
  <c r="AE12" i="63"/>
  <c r="AQ12" i="63"/>
  <c r="O13" i="63"/>
  <c r="AI13" i="63"/>
  <c r="AM14" i="63"/>
  <c r="S8" i="63"/>
  <c r="G9" i="63"/>
  <c r="H9" i="63" s="1"/>
  <c r="AS9" i="63" s="1"/>
  <c r="K10" i="63"/>
  <c r="L10" i="63" s="1"/>
  <c r="K12" i="63"/>
  <c r="S13" i="63"/>
  <c r="O8" i="62"/>
  <c r="P8" i="62" s="1"/>
  <c r="AK8" i="62" s="1"/>
  <c r="AA8" i="62"/>
  <c r="AB8" i="62" s="1"/>
  <c r="O7" i="62"/>
  <c r="AA7" i="62"/>
  <c r="AB7" i="62" s="1"/>
  <c r="AK7" i="62" s="1"/>
  <c r="K9" i="62"/>
  <c r="L9" i="62" s="1"/>
  <c r="AI9" i="62"/>
  <c r="AJ9" i="62" s="1"/>
  <c r="AK9" i="62" s="1"/>
  <c r="K8" i="62"/>
  <c r="L8" i="62" s="1"/>
  <c r="W8" i="62"/>
  <c r="X8" i="62" s="1"/>
  <c r="AI8" i="62"/>
  <c r="AG12" i="61"/>
  <c r="O8" i="61"/>
  <c r="P8" i="61" s="1"/>
  <c r="AA8" i="61"/>
  <c r="AB8" i="61" s="1"/>
  <c r="W9" i="61"/>
  <c r="X9" i="61" s="1"/>
  <c r="S10" i="61"/>
  <c r="K12" i="61"/>
  <c r="K13" i="61"/>
  <c r="K14" i="61"/>
  <c r="K15" i="61"/>
  <c r="K9" i="61"/>
  <c r="L9" i="61" s="1"/>
  <c r="G10" i="61"/>
  <c r="H10" i="61" s="1"/>
  <c r="AG10" i="61" s="1"/>
  <c r="W10" i="61"/>
  <c r="X10" i="61" s="1"/>
  <c r="S11" i="61"/>
  <c r="T11" i="61" s="1"/>
  <c r="AE11" i="61"/>
  <c r="O12" i="61"/>
  <c r="AE12" i="61"/>
  <c r="AF12" i="61" s="1"/>
  <c r="O13" i="61"/>
  <c r="AE13" i="61"/>
  <c r="AF13" i="61" s="1"/>
  <c r="AG13" i="61" s="1"/>
  <c r="O14" i="61"/>
  <c r="AE14" i="61"/>
  <c r="O15" i="61"/>
  <c r="G8" i="61"/>
  <c r="H8" i="61" s="1"/>
  <c r="S8" i="61"/>
  <c r="T8" i="61" s="1"/>
  <c r="AE8" i="61"/>
  <c r="G11" i="61"/>
  <c r="H11" i="61" s="1"/>
  <c r="AG11" i="61" s="1"/>
  <c r="S12" i="61"/>
  <c r="S13" i="61"/>
  <c r="S14" i="61"/>
  <c r="AE15" i="61"/>
  <c r="O9" i="61"/>
  <c r="P9" i="61" s="1"/>
  <c r="AG9" i="61" s="1"/>
  <c r="K10" i="61"/>
  <c r="W11" i="61"/>
  <c r="W12" i="61"/>
  <c r="W13" i="61"/>
  <c r="W14" i="61"/>
  <c r="K8" i="61"/>
  <c r="L8" i="61" s="1"/>
  <c r="W8" i="61"/>
  <c r="X8" i="61" s="1"/>
  <c r="G12" i="61"/>
  <c r="G13" i="61"/>
  <c r="G14" i="61"/>
  <c r="H14" i="61" s="1"/>
  <c r="AG14" i="61" s="1"/>
  <c r="BD110" i="59"/>
  <c r="BD109" i="59"/>
  <c r="BD104" i="59"/>
  <c r="BD98" i="59"/>
  <c r="BD94" i="59"/>
  <c r="BD112" i="59"/>
  <c r="BD103" i="59"/>
  <c r="BD97" i="59"/>
  <c r="BD93" i="59"/>
  <c r="BD102" i="59"/>
  <c r="BD92" i="59"/>
  <c r="BD115" i="59"/>
  <c r="BD114" i="59"/>
  <c r="BD113" i="59"/>
  <c r="BD100" i="59"/>
  <c r="BD96" i="59"/>
  <c r="BD111" i="59"/>
  <c r="BD82" i="59"/>
  <c r="BD77" i="59"/>
  <c r="BD107" i="59"/>
  <c r="BD105" i="59"/>
  <c r="BD89" i="59"/>
  <c r="BD81" i="59"/>
  <c r="BD70" i="59"/>
  <c r="BE70" i="59" s="1"/>
  <c r="BD99" i="59"/>
  <c r="BD84" i="59"/>
  <c r="BD78" i="59"/>
  <c r="BD101" i="59"/>
  <c r="BD95" i="59"/>
  <c r="BD87" i="59"/>
  <c r="BD106" i="59"/>
  <c r="BD88" i="59"/>
  <c r="BD74" i="59"/>
  <c r="BD71" i="59"/>
  <c r="BD76" i="59"/>
  <c r="BD73" i="59"/>
  <c r="BE73" i="59" s="1"/>
  <c r="BD72" i="59"/>
  <c r="BD68" i="59"/>
  <c r="BD85" i="59"/>
  <c r="BD91" i="59"/>
  <c r="BD108" i="59"/>
  <c r="BD83" i="59"/>
  <c r="BD90" i="59"/>
  <c r="BD79" i="59"/>
  <c r="BD75" i="59"/>
  <c r="BD65" i="59"/>
  <c r="BE65" i="59" s="1"/>
  <c r="BD54" i="59"/>
  <c r="BD53" i="59"/>
  <c r="BD52" i="59"/>
  <c r="BD51" i="59"/>
  <c r="BD80" i="59"/>
  <c r="BD69" i="59"/>
  <c r="BD59" i="59"/>
  <c r="BE59" i="59" s="1"/>
  <c r="BD66" i="59"/>
  <c r="BD64" i="59"/>
  <c r="BD63" i="59"/>
  <c r="BD58" i="59"/>
  <c r="BD44" i="59"/>
  <c r="BE44" i="59" s="1"/>
  <c r="BD36" i="59"/>
  <c r="BD35" i="59"/>
  <c r="BD28" i="59"/>
  <c r="BE28" i="59" s="1"/>
  <c r="BD19" i="59"/>
  <c r="BD86" i="59"/>
  <c r="BD61" i="59"/>
  <c r="BD31" i="59"/>
  <c r="BE31" i="59" s="1"/>
  <c r="BD62" i="59"/>
  <c r="BD48" i="59"/>
  <c r="BD47" i="59"/>
  <c r="BD41" i="59"/>
  <c r="BD37" i="59"/>
  <c r="BD32" i="59"/>
  <c r="BE32" i="59" s="1"/>
  <c r="BD30" i="59"/>
  <c r="BD29" i="59"/>
  <c r="BE29" i="59" s="1"/>
  <c r="BD21" i="59"/>
  <c r="BD20" i="59"/>
  <c r="BE20" i="59" s="1"/>
  <c r="BD18" i="59"/>
  <c r="BD9" i="59"/>
  <c r="BE9" i="59" s="1"/>
  <c r="BD50" i="59"/>
  <c r="BE50" i="59" s="1"/>
  <c r="BD43" i="59"/>
  <c r="BE43" i="59" s="1"/>
  <c r="BD26" i="59"/>
  <c r="BE26" i="59" s="1"/>
  <c r="BD25" i="59"/>
  <c r="BE25" i="59" s="1"/>
  <c r="BD24" i="59"/>
  <c r="BE24" i="59" s="1"/>
  <c r="BD23" i="59"/>
  <c r="BD16" i="59"/>
  <c r="BD13" i="59"/>
  <c r="BD7" i="59"/>
  <c r="BD46" i="59"/>
  <c r="BD45" i="59"/>
  <c r="BD42" i="59"/>
  <c r="BD38" i="59"/>
  <c r="BD15" i="59"/>
  <c r="BE15" i="59" s="1"/>
  <c r="BD10" i="59"/>
  <c r="BE10" i="59" s="1"/>
  <c r="BD67" i="59"/>
  <c r="BD56" i="59"/>
  <c r="BD34" i="59"/>
  <c r="BE34" i="59" s="1"/>
  <c r="BD33" i="59"/>
  <c r="BD60" i="59"/>
  <c r="BD57" i="59"/>
  <c r="BD55" i="59"/>
  <c r="BD49" i="59"/>
  <c r="AJ112" i="59"/>
  <c r="AJ103" i="59"/>
  <c r="AJ93" i="59"/>
  <c r="AJ102" i="59"/>
  <c r="AJ97" i="59"/>
  <c r="AK97" i="59" s="1"/>
  <c r="AJ92" i="59"/>
  <c r="AJ111" i="59"/>
  <c r="AJ108" i="59"/>
  <c r="AJ107" i="59"/>
  <c r="AJ106" i="59"/>
  <c r="AJ105" i="59"/>
  <c r="AJ101" i="59"/>
  <c r="AJ95" i="59"/>
  <c r="AJ115" i="59"/>
  <c r="AJ110" i="59"/>
  <c r="AJ113" i="59"/>
  <c r="AJ114" i="59"/>
  <c r="AJ88" i="59"/>
  <c r="AJ82" i="59"/>
  <c r="AJ80" i="59"/>
  <c r="AK80" i="59" s="1"/>
  <c r="BZ80" i="59" s="1"/>
  <c r="AJ109" i="59"/>
  <c r="AJ98" i="59"/>
  <c r="AJ96" i="59"/>
  <c r="AJ91" i="59"/>
  <c r="AJ84" i="59"/>
  <c r="AJ70" i="59"/>
  <c r="AJ87" i="59"/>
  <c r="AJ78" i="59"/>
  <c r="AJ77" i="59"/>
  <c r="AK77" i="59" s="1"/>
  <c r="AJ75" i="59"/>
  <c r="AK75" i="59" s="1"/>
  <c r="AJ69" i="59"/>
  <c r="AJ68" i="59"/>
  <c r="AJ100" i="59"/>
  <c r="AJ99" i="59"/>
  <c r="AJ89" i="59"/>
  <c r="AK89" i="59" s="1"/>
  <c r="AJ86" i="59"/>
  <c r="AJ85" i="59"/>
  <c r="AK85" i="59" s="1"/>
  <c r="AJ76" i="59"/>
  <c r="AJ62" i="59"/>
  <c r="AJ61" i="59"/>
  <c r="AJ104" i="59"/>
  <c r="AJ94" i="59"/>
  <c r="AJ83" i="59"/>
  <c r="AJ79" i="59"/>
  <c r="AJ64" i="59"/>
  <c r="AJ63" i="59"/>
  <c r="AK63" i="59" s="1"/>
  <c r="AJ74" i="59"/>
  <c r="AJ81" i="59"/>
  <c r="AK81" i="59" s="1"/>
  <c r="AJ56" i="59"/>
  <c r="AJ51" i="59"/>
  <c r="AJ72" i="59"/>
  <c r="AJ71" i="59"/>
  <c r="AJ59" i="59"/>
  <c r="AJ57" i="59"/>
  <c r="AK57" i="59" s="1"/>
  <c r="AJ66" i="59"/>
  <c r="AJ44" i="59"/>
  <c r="AJ35" i="59"/>
  <c r="AJ28" i="59"/>
  <c r="AJ26" i="59"/>
  <c r="AJ21" i="59"/>
  <c r="AK21" i="59" s="1"/>
  <c r="AJ90" i="59"/>
  <c r="AJ73" i="59"/>
  <c r="AJ67" i="59"/>
  <c r="AK67" i="59" s="1"/>
  <c r="AJ54" i="59"/>
  <c r="AJ46" i="59"/>
  <c r="AJ42" i="59"/>
  <c r="AJ41" i="59"/>
  <c r="AJ65" i="59"/>
  <c r="AJ60" i="59"/>
  <c r="AJ58" i="59"/>
  <c r="AJ29" i="59"/>
  <c r="AJ15" i="59"/>
  <c r="AK15" i="59" s="1"/>
  <c r="AJ49" i="59"/>
  <c r="AJ39" i="59"/>
  <c r="AJ34" i="59"/>
  <c r="AJ32" i="59"/>
  <c r="AK32" i="59" s="1"/>
  <c r="AJ27" i="59"/>
  <c r="AJ24" i="59"/>
  <c r="AJ22" i="59"/>
  <c r="AJ12" i="59"/>
  <c r="AK12" i="59" s="1"/>
  <c r="AJ8" i="59"/>
  <c r="AK8" i="59" s="1"/>
  <c r="AJ55" i="59"/>
  <c r="AK55" i="59" s="1"/>
  <c r="AJ52" i="59"/>
  <c r="AJ33" i="59"/>
  <c r="AJ25" i="59"/>
  <c r="AJ20" i="59"/>
  <c r="AK20" i="59" s="1"/>
  <c r="AJ18" i="59"/>
  <c r="AK18" i="59" s="1"/>
  <c r="AJ10" i="59"/>
  <c r="AJ53" i="59"/>
  <c r="AJ40" i="59"/>
  <c r="AJ36" i="59"/>
  <c r="AJ50" i="59"/>
  <c r="AJ48" i="59"/>
  <c r="L10" i="59"/>
  <c r="M10" i="59" s="1"/>
  <c r="L20" i="59"/>
  <c r="M20" i="59" s="1"/>
  <c r="L34" i="59"/>
  <c r="L46" i="59"/>
  <c r="M46" i="59" s="1"/>
  <c r="AJ47" i="59"/>
  <c r="AN102" i="59"/>
  <c r="AN92" i="59"/>
  <c r="AN111" i="59"/>
  <c r="AN108" i="59"/>
  <c r="AN107" i="59"/>
  <c r="AN106" i="59"/>
  <c r="AN105" i="59"/>
  <c r="AN101" i="59"/>
  <c r="AN91" i="59"/>
  <c r="AN115" i="59"/>
  <c r="AN114" i="59"/>
  <c r="AN113" i="59"/>
  <c r="AN100" i="59"/>
  <c r="AN96" i="59"/>
  <c r="AN110" i="59"/>
  <c r="AN109" i="59"/>
  <c r="AN104" i="59"/>
  <c r="AN99" i="59"/>
  <c r="AN98" i="59"/>
  <c r="AN94" i="59"/>
  <c r="AN112" i="59"/>
  <c r="AN103" i="59"/>
  <c r="AN87" i="59"/>
  <c r="AN81" i="59"/>
  <c r="AN97" i="59"/>
  <c r="AN78" i="59"/>
  <c r="AO78" i="59" s="1"/>
  <c r="AN93" i="59"/>
  <c r="AN90" i="59"/>
  <c r="AN82" i="59"/>
  <c r="AN74" i="59"/>
  <c r="AN89" i="59"/>
  <c r="AN88" i="59"/>
  <c r="AN83" i="59"/>
  <c r="AO83" i="59" s="1"/>
  <c r="AN79" i="59"/>
  <c r="AN64" i="59"/>
  <c r="AN60" i="59"/>
  <c r="AN84" i="59"/>
  <c r="AN66" i="59"/>
  <c r="AN80" i="59"/>
  <c r="AO80" i="59" s="1"/>
  <c r="AN95" i="59"/>
  <c r="AN85" i="59"/>
  <c r="AO85" i="59" s="1"/>
  <c r="AN77" i="59"/>
  <c r="AO77" i="59" s="1"/>
  <c r="AN76" i="59"/>
  <c r="AN73" i="59"/>
  <c r="AN57" i="59"/>
  <c r="AO57" i="59" s="1"/>
  <c r="AN86" i="59"/>
  <c r="AN65" i="59"/>
  <c r="AN62" i="59"/>
  <c r="AN58" i="59"/>
  <c r="AN55" i="59"/>
  <c r="AO55" i="59" s="1"/>
  <c r="AN72" i="59"/>
  <c r="AN61" i="59"/>
  <c r="AN53" i="59"/>
  <c r="AN48" i="59"/>
  <c r="AN32" i="59"/>
  <c r="AO32" i="59" s="1"/>
  <c r="AN27" i="59"/>
  <c r="AN20" i="59"/>
  <c r="AO20" i="59" s="1"/>
  <c r="AN63" i="59"/>
  <c r="AO63" i="59" s="1"/>
  <c r="AN51" i="59"/>
  <c r="AN45" i="59"/>
  <c r="AN40" i="59"/>
  <c r="AN39" i="59"/>
  <c r="AN38" i="59"/>
  <c r="AN31" i="59"/>
  <c r="AO31" i="59" s="1"/>
  <c r="AN49" i="59"/>
  <c r="AN34" i="59"/>
  <c r="AN24" i="59"/>
  <c r="AN22" i="59"/>
  <c r="AN18" i="59"/>
  <c r="AO18" i="59" s="1"/>
  <c r="AN52" i="59"/>
  <c r="AN35" i="59"/>
  <c r="AN33" i="59"/>
  <c r="AN26" i="59"/>
  <c r="AO26" i="59" s="1"/>
  <c r="AN25" i="59"/>
  <c r="AO25" i="59" s="1"/>
  <c r="AN11" i="59"/>
  <c r="AO11" i="59" s="1"/>
  <c r="AN10" i="59"/>
  <c r="AN54" i="59"/>
  <c r="AN36" i="59"/>
  <c r="AN16" i="59"/>
  <c r="AO16" i="59" s="1"/>
  <c r="AN9" i="59"/>
  <c r="AO9" i="59" s="1"/>
  <c r="AN75" i="59"/>
  <c r="AO75" i="59" s="1"/>
  <c r="AN71" i="59"/>
  <c r="AN70" i="59"/>
  <c r="AN69" i="59"/>
  <c r="AN50" i="59"/>
  <c r="AN47" i="59"/>
  <c r="AN41" i="59"/>
  <c r="AN37" i="59"/>
  <c r="AN30" i="59"/>
  <c r="AN68" i="59"/>
  <c r="AN67" i="59"/>
  <c r="AN59" i="59"/>
  <c r="AJ7" i="59"/>
  <c r="AK7" i="59" s="1"/>
  <c r="AN13" i="59"/>
  <c r="AO13" i="59" s="1"/>
  <c r="BD14" i="59"/>
  <c r="BE14" i="59" s="1"/>
  <c r="AN15" i="59"/>
  <c r="AO15" i="59" s="1"/>
  <c r="BL15" i="59"/>
  <c r="BM15" i="59" s="1"/>
  <c r="AJ17" i="59"/>
  <c r="BH18" i="59"/>
  <c r="L21" i="59"/>
  <c r="M21" i="59" s="1"/>
  <c r="BH21" i="59"/>
  <c r="BD22" i="59"/>
  <c r="L23" i="59"/>
  <c r="P24" i="59"/>
  <c r="AZ25" i="59"/>
  <c r="BA25" i="59" s="1"/>
  <c r="BD27" i="59"/>
  <c r="P28" i="59"/>
  <c r="AJ31" i="59"/>
  <c r="P34" i="59"/>
  <c r="BL41" i="59"/>
  <c r="H44" i="59"/>
  <c r="I44" i="59" s="1"/>
  <c r="AN46" i="59"/>
  <c r="AF48" i="59"/>
  <c r="P53" i="59"/>
  <c r="BL54" i="59"/>
  <c r="L89" i="59"/>
  <c r="M89" i="59" s="1"/>
  <c r="H100" i="59"/>
  <c r="H95" i="59"/>
  <c r="H111" i="59"/>
  <c r="H110" i="59"/>
  <c r="H105" i="59"/>
  <c r="H99" i="59"/>
  <c r="H94" i="59"/>
  <c r="H113" i="59"/>
  <c r="H104" i="59"/>
  <c r="H98" i="59"/>
  <c r="H93" i="59"/>
  <c r="H112" i="59"/>
  <c r="H109" i="59"/>
  <c r="H108" i="59"/>
  <c r="H107" i="59"/>
  <c r="H106" i="59"/>
  <c r="H102" i="59"/>
  <c r="H97" i="59"/>
  <c r="H115" i="59"/>
  <c r="H103" i="59"/>
  <c r="H91" i="59"/>
  <c r="H80" i="59"/>
  <c r="H73" i="59"/>
  <c r="H72" i="59"/>
  <c r="I72" i="59" s="1"/>
  <c r="BZ72" i="59" s="1"/>
  <c r="H71" i="59"/>
  <c r="I71" i="59" s="1"/>
  <c r="BZ71" i="59" s="1"/>
  <c r="H89" i="59"/>
  <c r="H84" i="59"/>
  <c r="H81" i="59"/>
  <c r="H96" i="59"/>
  <c r="H90" i="59"/>
  <c r="H88" i="59"/>
  <c r="H83" i="59"/>
  <c r="H79" i="59"/>
  <c r="H77" i="59"/>
  <c r="H76" i="59"/>
  <c r="H68" i="59"/>
  <c r="H85" i="59"/>
  <c r="H63" i="59"/>
  <c r="H87" i="59"/>
  <c r="H82" i="59"/>
  <c r="H78" i="59"/>
  <c r="H86" i="59"/>
  <c r="H64" i="59"/>
  <c r="H61" i="59"/>
  <c r="H75" i="59"/>
  <c r="H66" i="59"/>
  <c r="H65" i="59"/>
  <c r="H57" i="59"/>
  <c r="H56" i="59"/>
  <c r="I56" i="59" s="1"/>
  <c r="BZ56" i="59" s="1"/>
  <c r="H101" i="59"/>
  <c r="H92" i="59"/>
  <c r="H67" i="59"/>
  <c r="H53" i="59"/>
  <c r="I53" i="59" s="1"/>
  <c r="H46" i="59"/>
  <c r="I46" i="59" s="1"/>
  <c r="H45" i="59"/>
  <c r="H40" i="59"/>
  <c r="I40" i="59" s="1"/>
  <c r="H39" i="59"/>
  <c r="I39" i="59" s="1"/>
  <c r="H38" i="59"/>
  <c r="I38" i="59" s="1"/>
  <c r="BZ38" i="59" s="1"/>
  <c r="H31" i="59"/>
  <c r="I31" i="59" s="1"/>
  <c r="H24" i="59"/>
  <c r="I24" i="59" s="1"/>
  <c r="H23" i="59"/>
  <c r="I23" i="59" s="1"/>
  <c r="H22" i="59"/>
  <c r="I22" i="59" s="1"/>
  <c r="H20" i="59"/>
  <c r="I20" i="59" s="1"/>
  <c r="H62" i="59"/>
  <c r="I62" i="59" s="1"/>
  <c r="H60" i="59"/>
  <c r="H49" i="59"/>
  <c r="I49" i="59" s="1"/>
  <c r="H48" i="59"/>
  <c r="H33" i="59"/>
  <c r="I33" i="59" s="1"/>
  <c r="H69" i="59"/>
  <c r="H55" i="59"/>
  <c r="I55" i="59" s="1"/>
  <c r="H54" i="59"/>
  <c r="I54" i="59" s="1"/>
  <c r="H51" i="59"/>
  <c r="H34" i="59"/>
  <c r="I34" i="59" s="1"/>
  <c r="H18" i="59"/>
  <c r="I18" i="59" s="1"/>
  <c r="H35" i="59"/>
  <c r="I35" i="59" s="1"/>
  <c r="BZ35" i="59" s="1"/>
  <c r="H29" i="59"/>
  <c r="I29" i="59" s="1"/>
  <c r="H21" i="59"/>
  <c r="I21" i="59" s="1"/>
  <c r="H17" i="59"/>
  <c r="I17" i="59" s="1"/>
  <c r="H16" i="59"/>
  <c r="I16" i="59" s="1"/>
  <c r="H14" i="59"/>
  <c r="I14" i="59" s="1"/>
  <c r="BZ14" i="59" s="1"/>
  <c r="H11" i="59"/>
  <c r="I11" i="59" s="1"/>
  <c r="BZ11" i="59" s="1"/>
  <c r="H8" i="59"/>
  <c r="I8" i="59" s="1"/>
  <c r="H59" i="59"/>
  <c r="H36" i="59"/>
  <c r="I36" i="59" s="1"/>
  <c r="H27" i="59"/>
  <c r="I27" i="59" s="1"/>
  <c r="H26" i="59"/>
  <c r="I26" i="59" s="1"/>
  <c r="H25" i="59"/>
  <c r="I25" i="59" s="1"/>
  <c r="H13" i="59"/>
  <c r="I13" i="59" s="1"/>
  <c r="H9" i="59"/>
  <c r="I9" i="59" s="1"/>
  <c r="H50" i="59"/>
  <c r="I50" i="59" s="1"/>
  <c r="H41" i="59"/>
  <c r="H37" i="59"/>
  <c r="I37" i="59" s="1"/>
  <c r="H32" i="59"/>
  <c r="I32" i="59" s="1"/>
  <c r="H30" i="59"/>
  <c r="I30" i="59" s="1"/>
  <c r="H74" i="59"/>
  <c r="I74" i="59" s="1"/>
  <c r="BZ74" i="59" s="1"/>
  <c r="H58" i="59"/>
  <c r="I58" i="59" s="1"/>
  <c r="BZ58" i="59" s="1"/>
  <c r="H7" i="59"/>
  <c r="I7" i="59" s="1"/>
  <c r="H28" i="59"/>
  <c r="I28" i="59" s="1"/>
  <c r="BH112" i="59"/>
  <c r="BH103" i="59"/>
  <c r="BH97" i="59"/>
  <c r="BH93" i="59"/>
  <c r="BI93" i="59" s="1"/>
  <c r="BH102" i="59"/>
  <c r="BH92" i="59"/>
  <c r="BI92" i="59" s="1"/>
  <c r="BZ92" i="59" s="1"/>
  <c r="BH111" i="59"/>
  <c r="BH108" i="59"/>
  <c r="BH107" i="59"/>
  <c r="BH106" i="59"/>
  <c r="BH105" i="59"/>
  <c r="BH101" i="59"/>
  <c r="BH99" i="59"/>
  <c r="BH95" i="59"/>
  <c r="BI95" i="59" s="1"/>
  <c r="BH115" i="59"/>
  <c r="BH88" i="59"/>
  <c r="BI88" i="59" s="1"/>
  <c r="BZ88" i="59" s="1"/>
  <c r="BH84" i="59"/>
  <c r="BH78" i="59"/>
  <c r="BH100" i="59"/>
  <c r="BH76" i="59"/>
  <c r="BH69" i="59"/>
  <c r="BH68" i="59"/>
  <c r="BH67" i="59"/>
  <c r="BH113" i="59"/>
  <c r="BH110" i="59"/>
  <c r="BH91" i="59"/>
  <c r="BI91" i="59" s="1"/>
  <c r="BH90" i="59"/>
  <c r="BI90" i="59" s="1"/>
  <c r="BH104" i="59"/>
  <c r="BH98" i="59"/>
  <c r="BH94" i="59"/>
  <c r="BI94" i="59" s="1"/>
  <c r="BZ94" i="59" s="1"/>
  <c r="BH72" i="59"/>
  <c r="BH62" i="59"/>
  <c r="BI62" i="59" s="1"/>
  <c r="BH61" i="59"/>
  <c r="BH60" i="59"/>
  <c r="BH87" i="59"/>
  <c r="BI87" i="59" s="1"/>
  <c r="BZ87" i="59" s="1"/>
  <c r="BH85" i="59"/>
  <c r="BH82" i="59"/>
  <c r="BH77" i="59"/>
  <c r="BH64" i="59"/>
  <c r="BH86" i="59"/>
  <c r="BH83" i="59"/>
  <c r="BH109" i="59"/>
  <c r="BH80" i="59"/>
  <c r="BH96" i="59"/>
  <c r="BI96" i="59" s="1"/>
  <c r="BZ96" i="59" s="1"/>
  <c r="BH81" i="59"/>
  <c r="BH79" i="59"/>
  <c r="BH75" i="59"/>
  <c r="BH71" i="59"/>
  <c r="BH70" i="59"/>
  <c r="BH66" i="59"/>
  <c r="BH59" i="59"/>
  <c r="BH56" i="59"/>
  <c r="BH55" i="59"/>
  <c r="BH63" i="59"/>
  <c r="BI63" i="59" s="1"/>
  <c r="BH58" i="59"/>
  <c r="BH74" i="59"/>
  <c r="BH48" i="59"/>
  <c r="BH43" i="59"/>
  <c r="BH34" i="59"/>
  <c r="BH24" i="59"/>
  <c r="BI24" i="59" s="1"/>
  <c r="BH89" i="59"/>
  <c r="BH53" i="59"/>
  <c r="BH49" i="59"/>
  <c r="BH46" i="59"/>
  <c r="BI46" i="59" s="1"/>
  <c r="BH42" i="59"/>
  <c r="BI42" i="59" s="1"/>
  <c r="BH41" i="59"/>
  <c r="BH40" i="59"/>
  <c r="BH33" i="59"/>
  <c r="BI33" i="59" s="1"/>
  <c r="BH54" i="59"/>
  <c r="BH50" i="59"/>
  <c r="BH44" i="59"/>
  <c r="BH23" i="59"/>
  <c r="BH16" i="59"/>
  <c r="BI16" i="59" s="1"/>
  <c r="BH15" i="59"/>
  <c r="BI15" i="59" s="1"/>
  <c r="BH13" i="59"/>
  <c r="BI13" i="59" s="1"/>
  <c r="BH10" i="59"/>
  <c r="BI10" i="59" s="1"/>
  <c r="BH45" i="59"/>
  <c r="BH38" i="59"/>
  <c r="BH12" i="59"/>
  <c r="BI12" i="59" s="1"/>
  <c r="BH8" i="59"/>
  <c r="BI8" i="59" s="1"/>
  <c r="BH27" i="59"/>
  <c r="BI27" i="59" s="1"/>
  <c r="BH22" i="59"/>
  <c r="BH14" i="59"/>
  <c r="BI14" i="59" s="1"/>
  <c r="BH114" i="59"/>
  <c r="BH73" i="59"/>
  <c r="BH57" i="59"/>
  <c r="BH39" i="59"/>
  <c r="BH35" i="59"/>
  <c r="BH51" i="59"/>
  <c r="L16" i="59"/>
  <c r="M16" i="59" s="1"/>
  <c r="L39" i="59"/>
  <c r="AF41" i="59"/>
  <c r="H43" i="59"/>
  <c r="BD11" i="59"/>
  <c r="BE11" i="59" s="1"/>
  <c r="H15" i="59"/>
  <c r="I15" i="59" s="1"/>
  <c r="P16" i="59"/>
  <c r="AN17" i="59"/>
  <c r="AB18" i="59"/>
  <c r="AC18" i="59" s="1"/>
  <c r="H19" i="59"/>
  <c r="I19" i="59" s="1"/>
  <c r="AN19" i="59"/>
  <c r="AO19" i="59" s="1"/>
  <c r="AB20" i="59"/>
  <c r="BH20" i="59"/>
  <c r="BI20" i="59" s="1"/>
  <c r="P21" i="59"/>
  <c r="BL21" i="59"/>
  <c r="BM21" i="59" s="1"/>
  <c r="P22" i="59"/>
  <c r="P23" i="59"/>
  <c r="BL24" i="59"/>
  <c r="BH25" i="59"/>
  <c r="BI25" i="59" s="1"/>
  <c r="BH26" i="59"/>
  <c r="BI26" i="59" s="1"/>
  <c r="AF28" i="59"/>
  <c r="AZ33" i="59"/>
  <c r="P35" i="59"/>
  <c r="BX35" i="59"/>
  <c r="BY35" i="59" s="1"/>
  <c r="BX40" i="59"/>
  <c r="AJ43" i="59"/>
  <c r="H52" i="59"/>
  <c r="I52" i="59" s="1"/>
  <c r="BH28" i="59"/>
  <c r="BI28" i="59" s="1"/>
  <c r="BH32" i="59"/>
  <c r="BI32" i="59" s="1"/>
  <c r="BL102" i="59"/>
  <c r="BL91" i="59"/>
  <c r="BL111" i="59"/>
  <c r="BL108" i="59"/>
  <c r="BL107" i="59"/>
  <c r="BL106" i="59"/>
  <c r="BL105" i="59"/>
  <c r="BL101" i="59"/>
  <c r="BL96" i="59"/>
  <c r="BL115" i="59"/>
  <c r="BL114" i="59"/>
  <c r="BL113" i="59"/>
  <c r="BL100" i="59"/>
  <c r="BL95" i="59"/>
  <c r="BL110" i="59"/>
  <c r="BL109" i="59"/>
  <c r="BL104" i="59"/>
  <c r="BL98" i="59"/>
  <c r="BL93" i="59"/>
  <c r="BL112" i="59"/>
  <c r="BL86" i="59"/>
  <c r="BL81" i="59"/>
  <c r="BL79" i="59"/>
  <c r="BL99" i="59"/>
  <c r="BL76" i="59"/>
  <c r="BL69" i="59"/>
  <c r="BM69" i="59" s="1"/>
  <c r="BZ69" i="59" s="1"/>
  <c r="BL103" i="59"/>
  <c r="BL94" i="59"/>
  <c r="BL90" i="59"/>
  <c r="BL87" i="59"/>
  <c r="BL82" i="59"/>
  <c r="BL74" i="59"/>
  <c r="BL73" i="59"/>
  <c r="BL88" i="59"/>
  <c r="BL85" i="59"/>
  <c r="BL78" i="59"/>
  <c r="BL77" i="59"/>
  <c r="BL68" i="59"/>
  <c r="BL65" i="59"/>
  <c r="BL64" i="59"/>
  <c r="BL63" i="59"/>
  <c r="BL59" i="59"/>
  <c r="BM59" i="59" s="1"/>
  <c r="BL83" i="59"/>
  <c r="BL75" i="59"/>
  <c r="BL97" i="59"/>
  <c r="BL92" i="59"/>
  <c r="BL89" i="59"/>
  <c r="BL72" i="59"/>
  <c r="BL71" i="59"/>
  <c r="BL70" i="59"/>
  <c r="BL66" i="59"/>
  <c r="BL67" i="59"/>
  <c r="BM67" i="59" s="1"/>
  <c r="BL61" i="59"/>
  <c r="BL50" i="59"/>
  <c r="BL84" i="59"/>
  <c r="BL62" i="59"/>
  <c r="BL57" i="59"/>
  <c r="BM57" i="59" s="1"/>
  <c r="BL80" i="59"/>
  <c r="BL60" i="59"/>
  <c r="BM60" i="59" s="1"/>
  <c r="BL52" i="59"/>
  <c r="BL47" i="59"/>
  <c r="BM47" i="59" s="1"/>
  <c r="BL32" i="59"/>
  <c r="BM32" i="59" s="1"/>
  <c r="BL26" i="59"/>
  <c r="BM26" i="59" s="1"/>
  <c r="BL20" i="59"/>
  <c r="BM20" i="59" s="1"/>
  <c r="BL18" i="59"/>
  <c r="BM18" i="59" s="1"/>
  <c r="BL56" i="59"/>
  <c r="BL55" i="59"/>
  <c r="BL45" i="59"/>
  <c r="BL44" i="59"/>
  <c r="BL39" i="59"/>
  <c r="BL38" i="59"/>
  <c r="BL37" i="59"/>
  <c r="BM37" i="59" s="1"/>
  <c r="BL30" i="59"/>
  <c r="BM30" i="59" s="1"/>
  <c r="BL53" i="59"/>
  <c r="BL46" i="59"/>
  <c r="BL42" i="59"/>
  <c r="BL14" i="59"/>
  <c r="BM14" i="59" s="1"/>
  <c r="BL34" i="59"/>
  <c r="BL33" i="59"/>
  <c r="BM33" i="59" s="1"/>
  <c r="BL27" i="59"/>
  <c r="BM27" i="59" s="1"/>
  <c r="BL22" i="59"/>
  <c r="BL19" i="59"/>
  <c r="BM19" i="59" s="1"/>
  <c r="BL11" i="59"/>
  <c r="BM11" i="59" s="1"/>
  <c r="BL9" i="59"/>
  <c r="BM9" i="59" s="1"/>
  <c r="BL35" i="59"/>
  <c r="BM35" i="59" s="1"/>
  <c r="BL28" i="59"/>
  <c r="BM28" i="59" s="1"/>
  <c r="BL58" i="59"/>
  <c r="BL51" i="59"/>
  <c r="BM51" i="59" s="1"/>
  <c r="BL49" i="59"/>
  <c r="BL31" i="59"/>
  <c r="L7" i="59"/>
  <c r="M7" i="59" s="1"/>
  <c r="BD12" i="59"/>
  <c r="BE12" i="59" s="1"/>
  <c r="BH7" i="59"/>
  <c r="BI7" i="59" s="1"/>
  <c r="AF9" i="59"/>
  <c r="AN12" i="59"/>
  <c r="AO12" i="59" s="1"/>
  <c r="BL12" i="59"/>
  <c r="BM12" i="59" s="1"/>
  <c r="AJ9" i="59"/>
  <c r="AK9" i="59" s="1"/>
  <c r="AB10" i="59"/>
  <c r="BL10" i="59"/>
  <c r="BM10" i="59" s="1"/>
  <c r="AF11" i="59"/>
  <c r="H12" i="59"/>
  <c r="I12" i="59" s="1"/>
  <c r="P13" i="59"/>
  <c r="AF14" i="59"/>
  <c r="AF16" i="59"/>
  <c r="AF20" i="59"/>
  <c r="AJ23" i="59"/>
  <c r="AB24" i="59"/>
  <c r="BL25" i="59"/>
  <c r="BM25" i="59" s="1"/>
  <c r="AN28" i="59"/>
  <c r="BH29" i="59"/>
  <c r="AB30" i="59"/>
  <c r="BH31" i="59"/>
  <c r="BI31" i="59" s="1"/>
  <c r="AN43" i="59"/>
  <c r="AN44" i="59"/>
  <c r="H47" i="59"/>
  <c r="BH52" i="59"/>
  <c r="H70" i="59"/>
  <c r="AF110" i="59"/>
  <c r="AF104" i="59"/>
  <c r="AF99" i="59"/>
  <c r="AF98" i="59"/>
  <c r="AF94" i="59"/>
  <c r="AF109" i="59"/>
  <c r="AG109" i="59" s="1"/>
  <c r="AF103" i="59"/>
  <c r="AF93" i="59"/>
  <c r="AF112" i="59"/>
  <c r="AG112" i="59" s="1"/>
  <c r="AF102" i="59"/>
  <c r="AF97" i="59"/>
  <c r="AF92" i="59"/>
  <c r="AF115" i="59"/>
  <c r="AF114" i="59"/>
  <c r="AF111" i="59"/>
  <c r="AG111" i="59" s="1"/>
  <c r="AF105" i="59"/>
  <c r="AG105" i="59" s="1"/>
  <c r="AF100" i="59"/>
  <c r="AF96" i="59"/>
  <c r="AF113" i="59"/>
  <c r="AG113" i="59" s="1"/>
  <c r="AF108" i="59"/>
  <c r="AF107" i="59"/>
  <c r="AF106" i="59"/>
  <c r="AF85" i="59"/>
  <c r="AG85" i="59" s="1"/>
  <c r="AF83" i="59"/>
  <c r="AF78" i="59"/>
  <c r="AF101" i="59"/>
  <c r="AF95" i="59"/>
  <c r="AF89" i="59"/>
  <c r="AF81" i="59"/>
  <c r="AF91" i="59"/>
  <c r="AF84" i="59"/>
  <c r="AF70" i="59"/>
  <c r="AF65" i="59"/>
  <c r="AF90" i="59"/>
  <c r="AF77" i="59"/>
  <c r="AF68" i="59"/>
  <c r="AF86" i="59"/>
  <c r="AF76" i="59"/>
  <c r="AF88" i="59"/>
  <c r="AF87" i="59"/>
  <c r="AF80" i="59"/>
  <c r="AF69" i="59"/>
  <c r="AF67" i="59"/>
  <c r="AF63" i="59"/>
  <c r="AG63" i="59" s="1"/>
  <c r="AF74" i="59"/>
  <c r="AF61" i="59"/>
  <c r="AF54" i="59"/>
  <c r="AF53" i="59"/>
  <c r="AF52" i="59"/>
  <c r="AF79" i="59"/>
  <c r="AF73" i="59"/>
  <c r="AF60" i="59"/>
  <c r="AF72" i="59"/>
  <c r="AF62" i="59"/>
  <c r="AF50" i="59"/>
  <c r="AF37" i="59"/>
  <c r="AF36" i="59"/>
  <c r="AF33" i="59"/>
  <c r="AF30" i="59"/>
  <c r="AF25" i="59"/>
  <c r="AF18" i="59"/>
  <c r="AF75" i="59"/>
  <c r="AF59" i="59"/>
  <c r="AF49" i="59"/>
  <c r="AF47" i="59"/>
  <c r="AF43" i="59"/>
  <c r="AF34" i="59"/>
  <c r="AF56" i="59"/>
  <c r="AF46" i="59"/>
  <c r="AF45" i="59"/>
  <c r="AF44" i="59"/>
  <c r="AF42" i="59"/>
  <c r="AF38" i="59"/>
  <c r="AF23" i="59"/>
  <c r="AF21" i="59"/>
  <c r="AF17" i="59"/>
  <c r="AF13" i="59"/>
  <c r="AF58" i="59"/>
  <c r="AF51" i="59"/>
  <c r="AF29" i="59"/>
  <c r="AF19" i="59"/>
  <c r="AG19" i="59" s="1"/>
  <c r="AF15" i="59"/>
  <c r="AF7" i="59"/>
  <c r="AG7" i="59" s="1"/>
  <c r="AF64" i="59"/>
  <c r="AF39" i="59"/>
  <c r="AF35" i="59"/>
  <c r="AF32" i="59"/>
  <c r="AG32" i="59" s="1"/>
  <c r="AF27" i="59"/>
  <c r="AF26" i="59"/>
  <c r="AF24" i="59"/>
  <c r="AF22" i="59"/>
  <c r="AF12" i="59"/>
  <c r="AF82" i="59"/>
  <c r="AF57" i="59"/>
  <c r="AG57" i="59" s="1"/>
  <c r="AF55" i="59"/>
  <c r="AF71" i="59"/>
  <c r="L113" i="59"/>
  <c r="L104" i="59"/>
  <c r="M104" i="59" s="1"/>
  <c r="L98" i="59"/>
  <c r="M98" i="59" s="1"/>
  <c r="L93" i="59"/>
  <c r="L103" i="59"/>
  <c r="M103" i="59" s="1"/>
  <c r="BZ103" i="59" s="1"/>
  <c r="L92" i="59"/>
  <c r="L112" i="59"/>
  <c r="L109" i="59"/>
  <c r="L108" i="59"/>
  <c r="L107" i="59"/>
  <c r="L106" i="59"/>
  <c r="L102" i="59"/>
  <c r="M102" i="59" s="1"/>
  <c r="L97" i="59"/>
  <c r="L100" i="59"/>
  <c r="M100" i="59" s="1"/>
  <c r="L95" i="59"/>
  <c r="L114" i="59"/>
  <c r="L115" i="59"/>
  <c r="L88" i="59"/>
  <c r="L94" i="59"/>
  <c r="L101" i="59"/>
  <c r="M101" i="59" s="1"/>
  <c r="BZ101" i="59" s="1"/>
  <c r="L87" i="59"/>
  <c r="L85" i="59"/>
  <c r="M85" i="59" s="1"/>
  <c r="L78" i="59"/>
  <c r="L96" i="59"/>
  <c r="L90" i="59"/>
  <c r="L82" i="59"/>
  <c r="M82" i="59" s="1"/>
  <c r="L70" i="59"/>
  <c r="M70" i="59" s="1"/>
  <c r="L69" i="59"/>
  <c r="L68" i="59"/>
  <c r="L65" i="59"/>
  <c r="M65" i="59" s="1"/>
  <c r="L111" i="59"/>
  <c r="L105" i="59"/>
  <c r="L99" i="59"/>
  <c r="L62" i="59"/>
  <c r="L61" i="59"/>
  <c r="L91" i="59"/>
  <c r="L81" i="59"/>
  <c r="M81" i="59" s="1"/>
  <c r="BZ81" i="59" s="1"/>
  <c r="L80" i="59"/>
  <c r="M80" i="59" s="1"/>
  <c r="L75" i="59"/>
  <c r="M75" i="59" s="1"/>
  <c r="L74" i="59"/>
  <c r="L71" i="59"/>
  <c r="L66" i="59"/>
  <c r="L64" i="59"/>
  <c r="L110" i="59"/>
  <c r="L83" i="59"/>
  <c r="L79" i="59"/>
  <c r="L84" i="59"/>
  <c r="L63" i="59"/>
  <c r="M63" i="59" s="1"/>
  <c r="L57" i="59"/>
  <c r="M57" i="59" s="1"/>
  <c r="L56" i="59"/>
  <c r="L77" i="59"/>
  <c r="M77" i="59" s="1"/>
  <c r="L67" i="59"/>
  <c r="M67" i="59" s="1"/>
  <c r="BZ67" i="59" s="1"/>
  <c r="L60" i="59"/>
  <c r="L59" i="59"/>
  <c r="L73" i="59"/>
  <c r="M73" i="59" s="1"/>
  <c r="L44" i="59"/>
  <c r="L35" i="59"/>
  <c r="L32" i="59"/>
  <c r="M32" i="59" s="1"/>
  <c r="L28" i="59"/>
  <c r="L26" i="59"/>
  <c r="L55" i="59"/>
  <c r="M55" i="59" s="1"/>
  <c r="L52" i="59"/>
  <c r="L42" i="59"/>
  <c r="L41" i="59"/>
  <c r="L53" i="59"/>
  <c r="L27" i="59"/>
  <c r="L22" i="59"/>
  <c r="L13" i="59"/>
  <c r="M13" i="59" s="1"/>
  <c r="L9" i="59"/>
  <c r="M9" i="59" s="1"/>
  <c r="L40" i="59"/>
  <c r="L36" i="59"/>
  <c r="L33" i="59"/>
  <c r="M33" i="59" s="1"/>
  <c r="L25" i="59"/>
  <c r="L24" i="59"/>
  <c r="M24" i="59" s="1"/>
  <c r="L19" i="59"/>
  <c r="M19" i="59" s="1"/>
  <c r="L15" i="59"/>
  <c r="M15" i="59" s="1"/>
  <c r="L76" i="59"/>
  <c r="L50" i="59"/>
  <c r="M50" i="59" s="1"/>
  <c r="L48" i="59"/>
  <c r="L47" i="59"/>
  <c r="L37" i="59"/>
  <c r="L31" i="59"/>
  <c r="L30" i="59"/>
  <c r="L12" i="59"/>
  <c r="M12" i="59" s="1"/>
  <c r="L86" i="59"/>
  <c r="L58" i="59"/>
  <c r="L45" i="59"/>
  <c r="L43" i="59"/>
  <c r="L38" i="59"/>
  <c r="L72" i="59"/>
  <c r="L51" i="59"/>
  <c r="M51" i="59" s="1"/>
  <c r="L49" i="59"/>
  <c r="L14" i="59"/>
  <c r="M14" i="59" s="1"/>
  <c r="AJ19" i="59"/>
  <c r="AK19" i="59" s="1"/>
  <c r="AF31" i="59"/>
  <c r="AJ45" i="59"/>
  <c r="P102" i="59"/>
  <c r="P92" i="59"/>
  <c r="P112" i="59"/>
  <c r="Q112" i="59" s="1"/>
  <c r="P109" i="59"/>
  <c r="Q109" i="59" s="1"/>
  <c r="BZ109" i="59" s="1"/>
  <c r="P108" i="59"/>
  <c r="P107" i="59"/>
  <c r="P106" i="59"/>
  <c r="P101" i="59"/>
  <c r="P97" i="59"/>
  <c r="Q97" i="59" s="1"/>
  <c r="BZ97" i="59" s="1"/>
  <c r="P91" i="59"/>
  <c r="P115" i="59"/>
  <c r="P114" i="59"/>
  <c r="P100" i="59"/>
  <c r="P96" i="59"/>
  <c r="P111" i="59"/>
  <c r="Q111" i="59" s="1"/>
  <c r="P110" i="59"/>
  <c r="P105" i="59"/>
  <c r="Q105" i="59" s="1"/>
  <c r="BZ105" i="59" s="1"/>
  <c r="P104" i="59"/>
  <c r="P99" i="59"/>
  <c r="P98" i="59"/>
  <c r="P94" i="59"/>
  <c r="P113" i="59"/>
  <c r="Q113" i="59" s="1"/>
  <c r="BZ113" i="59" s="1"/>
  <c r="P95" i="59"/>
  <c r="P87" i="59"/>
  <c r="P85" i="59"/>
  <c r="Q85" i="59" s="1"/>
  <c r="P90" i="59"/>
  <c r="P82" i="59"/>
  <c r="P77" i="59"/>
  <c r="Q77" i="59" s="1"/>
  <c r="P75" i="59"/>
  <c r="P79" i="59"/>
  <c r="P74" i="59"/>
  <c r="P67" i="59"/>
  <c r="P103" i="59"/>
  <c r="P93" i="59"/>
  <c r="P89" i="59"/>
  <c r="P80" i="59"/>
  <c r="P71" i="59"/>
  <c r="P66" i="59"/>
  <c r="P64" i="59"/>
  <c r="P60" i="59"/>
  <c r="P73" i="59"/>
  <c r="P72" i="59"/>
  <c r="P70" i="59"/>
  <c r="P65" i="59"/>
  <c r="P86" i="59"/>
  <c r="P88" i="59"/>
  <c r="P84" i="59"/>
  <c r="P76" i="59"/>
  <c r="P58" i="59"/>
  <c r="P81" i="59"/>
  <c r="P68" i="59"/>
  <c r="P63" i="59"/>
  <c r="Q63" i="59" s="1"/>
  <c r="P59" i="59"/>
  <c r="P54" i="59"/>
  <c r="P49" i="59"/>
  <c r="P48" i="59"/>
  <c r="P27" i="59"/>
  <c r="P61" i="59"/>
  <c r="P50" i="59"/>
  <c r="P45" i="59"/>
  <c r="P40" i="59"/>
  <c r="P39" i="59"/>
  <c r="P38" i="59"/>
  <c r="P31" i="59"/>
  <c r="P57" i="59"/>
  <c r="Q57" i="59" s="1"/>
  <c r="P36" i="59"/>
  <c r="P33" i="59"/>
  <c r="Q33" i="59" s="1"/>
  <c r="P32" i="59"/>
  <c r="Q32" i="59" s="1"/>
  <c r="P26" i="59"/>
  <c r="P25" i="59"/>
  <c r="P19" i="59"/>
  <c r="Q19" i="59" s="1"/>
  <c r="P12" i="59"/>
  <c r="P78" i="59"/>
  <c r="P47" i="59"/>
  <c r="P41" i="59"/>
  <c r="P37" i="59"/>
  <c r="P30" i="59"/>
  <c r="P20" i="59"/>
  <c r="Q20" i="59" s="1"/>
  <c r="P10" i="59"/>
  <c r="P7" i="59"/>
  <c r="Q7" i="59" s="1"/>
  <c r="P62" i="59"/>
  <c r="P56" i="59"/>
  <c r="P43" i="59"/>
  <c r="P18" i="59"/>
  <c r="Q18" i="59" s="1"/>
  <c r="P83" i="59"/>
  <c r="P51" i="59"/>
  <c r="P46" i="59"/>
  <c r="P44" i="59"/>
  <c r="P42" i="59"/>
  <c r="P69" i="59"/>
  <c r="P55" i="59"/>
  <c r="P52" i="59"/>
  <c r="P14" i="59"/>
  <c r="AN7" i="59"/>
  <c r="AO7" i="59" s="1"/>
  <c r="AB111" i="59"/>
  <c r="AC111" i="59" s="1"/>
  <c r="AB105" i="59"/>
  <c r="AC105" i="59" s="1"/>
  <c r="AB95" i="59"/>
  <c r="AB113" i="59"/>
  <c r="AC113" i="59" s="1"/>
  <c r="AB110" i="59"/>
  <c r="AB104" i="59"/>
  <c r="AB99" i="59"/>
  <c r="AB98" i="59"/>
  <c r="AB94" i="59"/>
  <c r="AB103" i="59"/>
  <c r="AB93" i="59"/>
  <c r="AB108" i="59"/>
  <c r="AB107" i="59"/>
  <c r="AB106" i="59"/>
  <c r="AB101" i="59"/>
  <c r="AB114" i="59"/>
  <c r="AB115" i="59"/>
  <c r="AB112" i="59"/>
  <c r="AB109" i="59"/>
  <c r="AC109" i="59" s="1"/>
  <c r="AB96" i="59"/>
  <c r="AB91" i="59"/>
  <c r="AB89" i="59"/>
  <c r="AB102" i="59"/>
  <c r="AB86" i="59"/>
  <c r="AB80" i="59"/>
  <c r="AB72" i="59"/>
  <c r="AB71" i="59"/>
  <c r="AB97" i="59"/>
  <c r="AB85" i="59"/>
  <c r="AC85" i="59" s="1"/>
  <c r="AB81" i="59"/>
  <c r="AB87" i="59"/>
  <c r="AB90" i="59"/>
  <c r="AB82" i="59"/>
  <c r="AB73" i="59"/>
  <c r="AB77" i="59"/>
  <c r="AB68" i="59"/>
  <c r="AB84" i="59"/>
  <c r="AB83" i="59"/>
  <c r="AB92" i="59"/>
  <c r="AB88" i="59"/>
  <c r="AB75" i="59"/>
  <c r="AB66" i="59"/>
  <c r="AB100" i="59"/>
  <c r="AB78" i="59"/>
  <c r="AB69" i="59"/>
  <c r="AB67" i="59"/>
  <c r="AB57" i="59"/>
  <c r="AC57" i="59" s="1"/>
  <c r="AB55" i="59"/>
  <c r="AB64" i="59"/>
  <c r="AB56" i="59"/>
  <c r="AB51" i="59"/>
  <c r="AB70" i="59"/>
  <c r="AB65" i="59"/>
  <c r="AB63" i="59"/>
  <c r="AC63" i="59" s="1"/>
  <c r="AB76" i="59"/>
  <c r="AB60" i="59"/>
  <c r="AB58" i="59"/>
  <c r="AB52" i="59"/>
  <c r="AB45" i="59"/>
  <c r="AB40" i="59"/>
  <c r="AB39" i="59"/>
  <c r="AB38" i="59"/>
  <c r="AB32" i="59"/>
  <c r="AC32" i="59" s="1"/>
  <c r="AB31" i="59"/>
  <c r="AB23" i="59"/>
  <c r="AB22" i="59"/>
  <c r="AB48" i="59"/>
  <c r="AB43" i="59"/>
  <c r="AB28" i="59"/>
  <c r="AB16" i="59"/>
  <c r="AB14" i="59"/>
  <c r="AB9" i="59"/>
  <c r="AB79" i="59"/>
  <c r="AB62" i="59"/>
  <c r="AB46" i="59"/>
  <c r="AB44" i="59"/>
  <c r="AB42" i="59"/>
  <c r="AB21" i="59"/>
  <c r="AB17" i="59"/>
  <c r="AB13" i="59"/>
  <c r="AB49" i="59"/>
  <c r="AB34" i="59"/>
  <c r="AB29" i="59"/>
  <c r="AB19" i="59"/>
  <c r="AC19" i="59" s="1"/>
  <c r="AB15" i="59"/>
  <c r="AB74" i="59"/>
  <c r="AB61" i="59"/>
  <c r="AB54" i="59"/>
  <c r="AB35" i="59"/>
  <c r="AB33" i="59"/>
  <c r="AB53" i="59"/>
  <c r="AZ99" i="59"/>
  <c r="AZ95" i="59"/>
  <c r="AZ110" i="59"/>
  <c r="AZ109" i="59"/>
  <c r="AZ104" i="59"/>
  <c r="AZ98" i="59"/>
  <c r="AZ94" i="59"/>
  <c r="AZ112" i="59"/>
  <c r="AZ103" i="59"/>
  <c r="AZ97" i="59"/>
  <c r="AZ93" i="59"/>
  <c r="AZ111" i="59"/>
  <c r="AZ108" i="59"/>
  <c r="AZ107" i="59"/>
  <c r="AZ106" i="59"/>
  <c r="AZ105" i="59"/>
  <c r="AZ101" i="59"/>
  <c r="AZ91" i="59"/>
  <c r="AZ114" i="59"/>
  <c r="AZ115" i="59"/>
  <c r="AZ96" i="59"/>
  <c r="AZ92" i="59"/>
  <c r="AZ88" i="59"/>
  <c r="AZ77" i="59"/>
  <c r="AZ72" i="59"/>
  <c r="AZ71" i="59"/>
  <c r="AZ89" i="59"/>
  <c r="AZ86" i="59"/>
  <c r="BA86" i="59" s="1"/>
  <c r="AZ81" i="59"/>
  <c r="AZ70" i="59"/>
  <c r="AZ65" i="59"/>
  <c r="AZ80" i="59"/>
  <c r="AZ69" i="59"/>
  <c r="AZ78" i="59"/>
  <c r="AZ74" i="59"/>
  <c r="AZ102" i="59"/>
  <c r="AZ87" i="59"/>
  <c r="AZ82" i="59"/>
  <c r="AZ113" i="59"/>
  <c r="AZ100" i="59"/>
  <c r="AZ90" i="59"/>
  <c r="AZ83" i="59"/>
  <c r="AZ79" i="59"/>
  <c r="AZ85" i="59"/>
  <c r="AZ73" i="59"/>
  <c r="AZ63" i="59"/>
  <c r="BA63" i="59" s="1"/>
  <c r="AZ62" i="59"/>
  <c r="AZ60" i="59"/>
  <c r="BA60" i="59" s="1"/>
  <c r="BZ60" i="59" s="1"/>
  <c r="AZ57" i="59"/>
  <c r="BA57" i="59" s="1"/>
  <c r="AZ67" i="59"/>
  <c r="AZ66" i="59"/>
  <c r="AZ61" i="59"/>
  <c r="AZ56" i="59"/>
  <c r="AZ51" i="59"/>
  <c r="BA51" i="59" s="1"/>
  <c r="BZ51" i="59" s="1"/>
  <c r="AZ76" i="59"/>
  <c r="AZ59" i="59"/>
  <c r="BA59" i="59" s="1"/>
  <c r="AZ54" i="59"/>
  <c r="AZ45" i="59"/>
  <c r="AZ40" i="59"/>
  <c r="BA40" i="59" s="1"/>
  <c r="AZ39" i="59"/>
  <c r="AZ38" i="59"/>
  <c r="AZ32" i="59"/>
  <c r="BA32" i="59" s="1"/>
  <c r="AZ26" i="59"/>
  <c r="BA26" i="59" s="1"/>
  <c r="AZ23" i="59"/>
  <c r="AZ22" i="59"/>
  <c r="AZ20" i="59"/>
  <c r="BA20" i="59" s="1"/>
  <c r="AZ68" i="59"/>
  <c r="AZ48" i="59"/>
  <c r="BA48" i="59" s="1"/>
  <c r="BZ48" i="59" s="1"/>
  <c r="AZ29" i="59"/>
  <c r="BA29" i="59" s="1"/>
  <c r="AZ52" i="59"/>
  <c r="AZ36" i="59"/>
  <c r="AZ31" i="59"/>
  <c r="AZ64" i="59"/>
  <c r="AZ53" i="59"/>
  <c r="AZ47" i="59"/>
  <c r="BA47" i="59" s="1"/>
  <c r="AZ41" i="59"/>
  <c r="AZ37" i="59"/>
  <c r="BA37" i="59" s="1"/>
  <c r="AZ30" i="59"/>
  <c r="BA30" i="59" s="1"/>
  <c r="AZ28" i="59"/>
  <c r="BA28" i="59" s="1"/>
  <c r="AZ21" i="59"/>
  <c r="BA21" i="59" s="1"/>
  <c r="AZ17" i="59"/>
  <c r="BA17" i="59" s="1"/>
  <c r="AZ11" i="59"/>
  <c r="BA11" i="59" s="1"/>
  <c r="AZ75" i="59"/>
  <c r="AZ50" i="59"/>
  <c r="AZ43" i="59"/>
  <c r="BA43" i="59" s="1"/>
  <c r="BZ43" i="59" s="1"/>
  <c r="AZ24" i="59"/>
  <c r="AZ18" i="59"/>
  <c r="BA18" i="59" s="1"/>
  <c r="AZ9" i="59"/>
  <c r="BA9" i="59" s="1"/>
  <c r="AZ84" i="59"/>
  <c r="BA84" i="59" s="1"/>
  <c r="BZ84" i="59" s="1"/>
  <c r="AZ46" i="59"/>
  <c r="AZ44" i="59"/>
  <c r="BA44" i="59" s="1"/>
  <c r="AZ42" i="59"/>
  <c r="BX102" i="59"/>
  <c r="BX91" i="59"/>
  <c r="BX111" i="59"/>
  <c r="BX108" i="59"/>
  <c r="BX107" i="59"/>
  <c r="BX106" i="59"/>
  <c r="BX105" i="59"/>
  <c r="BX101" i="59"/>
  <c r="BX96" i="59"/>
  <c r="BX90" i="59"/>
  <c r="BX115" i="59"/>
  <c r="BX114" i="59"/>
  <c r="BX113" i="59"/>
  <c r="BX100" i="59"/>
  <c r="BX95" i="59"/>
  <c r="BX110" i="59"/>
  <c r="BX109" i="59"/>
  <c r="BX104" i="59"/>
  <c r="BX98" i="59"/>
  <c r="BX93" i="59"/>
  <c r="BX112" i="59"/>
  <c r="BX86" i="59"/>
  <c r="BX81" i="59"/>
  <c r="BX79" i="59"/>
  <c r="BX97" i="59"/>
  <c r="BX78" i="59"/>
  <c r="BX69" i="59"/>
  <c r="BX99" i="59"/>
  <c r="BX92" i="59"/>
  <c r="BX87" i="59"/>
  <c r="BX76" i="59"/>
  <c r="BX74" i="59"/>
  <c r="BX73" i="59"/>
  <c r="BX72" i="59"/>
  <c r="BX65" i="59"/>
  <c r="BX63" i="59"/>
  <c r="BX59" i="59"/>
  <c r="BX94" i="59"/>
  <c r="BX88" i="59"/>
  <c r="BX85" i="59"/>
  <c r="BX77" i="59"/>
  <c r="BX68" i="59"/>
  <c r="BX64" i="59"/>
  <c r="BX83" i="59"/>
  <c r="BX82" i="59"/>
  <c r="BX103" i="59"/>
  <c r="BX89" i="59"/>
  <c r="BX84" i="59"/>
  <c r="BX80" i="59"/>
  <c r="BX75" i="59"/>
  <c r="BX66" i="59"/>
  <c r="BX61" i="59"/>
  <c r="BY61" i="59" s="1"/>
  <c r="BZ61" i="59" s="1"/>
  <c r="BX50" i="59"/>
  <c r="BX57" i="59"/>
  <c r="BX70" i="59"/>
  <c r="BX62" i="59"/>
  <c r="BX54" i="59"/>
  <c r="BX51" i="59"/>
  <c r="BY51" i="59" s="1"/>
  <c r="BX47" i="59"/>
  <c r="BY47" i="59" s="1"/>
  <c r="BX32" i="59"/>
  <c r="BX26" i="59"/>
  <c r="BY26" i="59" s="1"/>
  <c r="BX20" i="59"/>
  <c r="BX18" i="59"/>
  <c r="BY18" i="59" s="1"/>
  <c r="BX71" i="59"/>
  <c r="BX67" i="59"/>
  <c r="BX55" i="59"/>
  <c r="BX49" i="59"/>
  <c r="BX45" i="59"/>
  <c r="BY45" i="59" s="1"/>
  <c r="BX44" i="59"/>
  <c r="BX39" i="59"/>
  <c r="BX38" i="59"/>
  <c r="BX37" i="59"/>
  <c r="BX30" i="59"/>
  <c r="BY30" i="59" s="1"/>
  <c r="BX36" i="59"/>
  <c r="BX29" i="59"/>
  <c r="BX14" i="59"/>
  <c r="BX60" i="59"/>
  <c r="BX48" i="59"/>
  <c r="BX46" i="59"/>
  <c r="BX43" i="59"/>
  <c r="BY43" i="59" s="1"/>
  <c r="BX42" i="59"/>
  <c r="BY42" i="59" s="1"/>
  <c r="BX41" i="59"/>
  <c r="BY41" i="59" s="1"/>
  <c r="BZ41" i="59" s="1"/>
  <c r="BX19" i="59"/>
  <c r="BY19" i="59" s="1"/>
  <c r="BX11" i="59"/>
  <c r="BY11" i="59" s="1"/>
  <c r="BX53" i="59"/>
  <c r="BX52" i="59"/>
  <c r="BX27" i="59"/>
  <c r="BY27" i="59" s="1"/>
  <c r="BX22" i="59"/>
  <c r="BY22" i="59" s="1"/>
  <c r="BX9" i="59"/>
  <c r="BY9" i="59" s="1"/>
  <c r="BX34" i="59"/>
  <c r="BY34" i="59" s="1"/>
  <c r="BX33" i="59"/>
  <c r="BX28" i="59"/>
  <c r="BY28" i="59" s="1"/>
  <c r="BX58" i="59"/>
  <c r="BX56" i="59"/>
  <c r="BL7" i="59"/>
  <c r="BM7" i="59" s="1"/>
  <c r="L8" i="59"/>
  <c r="M8" i="59" s="1"/>
  <c r="AF8" i="59"/>
  <c r="AG8" i="59" s="1"/>
  <c r="BD8" i="59"/>
  <c r="BE8" i="59" s="1"/>
  <c r="BH9" i="59"/>
  <c r="BI9" i="59" s="1"/>
  <c r="H10" i="59"/>
  <c r="I10" i="59" s="1"/>
  <c r="BZ10" i="59" s="1"/>
  <c r="AF10" i="59"/>
  <c r="L11" i="59"/>
  <c r="M11" i="59" s="1"/>
  <c r="AJ11" i="59"/>
  <c r="AK11" i="59" s="1"/>
  <c r="BH11" i="59"/>
  <c r="BI11" i="59" s="1"/>
  <c r="AZ13" i="59"/>
  <c r="BA13" i="59" s="1"/>
  <c r="BX13" i="59"/>
  <c r="BY13" i="59" s="1"/>
  <c r="AJ14" i="59"/>
  <c r="AZ15" i="59"/>
  <c r="BA15" i="59" s="1"/>
  <c r="BX15" i="59"/>
  <c r="BY15" i="59" s="1"/>
  <c r="AJ16" i="59"/>
  <c r="AK16" i="59" s="1"/>
  <c r="BL16" i="59"/>
  <c r="BM16" i="59" s="1"/>
  <c r="L17" i="59"/>
  <c r="BD17" i="59"/>
  <c r="AN23" i="59"/>
  <c r="BX23" i="59"/>
  <c r="AB25" i="59"/>
  <c r="AB26" i="59"/>
  <c r="AB27" i="59"/>
  <c r="P29" i="59"/>
  <c r="BL29" i="59"/>
  <c r="BM29" i="59" s="1"/>
  <c r="AJ30" i="59"/>
  <c r="AZ34" i="59"/>
  <c r="BA34" i="59" s="1"/>
  <c r="AZ35" i="59"/>
  <c r="BA35" i="59" s="1"/>
  <c r="AB36" i="59"/>
  <c r="AJ37" i="59"/>
  <c r="BD39" i="59"/>
  <c r="BD40" i="59"/>
  <c r="H42" i="59"/>
  <c r="I42" i="59" s="1"/>
  <c r="BL43" i="59"/>
  <c r="BH65" i="59"/>
  <c r="BI65" i="59" s="1"/>
  <c r="AF66" i="59"/>
  <c r="BH36" i="59"/>
  <c r="BH37" i="59"/>
  <c r="AJ38" i="59"/>
  <c r="BZ45" i="59"/>
  <c r="L54" i="59"/>
  <c r="T61" i="59"/>
  <c r="AR63" i="59"/>
  <c r="AS63" i="59" s="1"/>
  <c r="BP36" i="59"/>
  <c r="BQ36" i="59" s="1"/>
  <c r="BP37" i="59"/>
  <c r="BQ37" i="59" s="1"/>
  <c r="AV43" i="59"/>
  <c r="AV45" i="59"/>
  <c r="BT45" i="59"/>
  <c r="BU45" i="59" s="1"/>
  <c r="BP47" i="59"/>
  <c r="T49" i="59"/>
  <c r="T52" i="59"/>
  <c r="AV59" i="59"/>
  <c r="T64" i="59"/>
  <c r="T85" i="59"/>
  <c r="AR111" i="59"/>
  <c r="AR108" i="59"/>
  <c r="AR107" i="59"/>
  <c r="AR106" i="59"/>
  <c r="AR105" i="59"/>
  <c r="AR101" i="59"/>
  <c r="AR91" i="59"/>
  <c r="AR115" i="59"/>
  <c r="AR114" i="59"/>
  <c r="AR113" i="59"/>
  <c r="AR100" i="59"/>
  <c r="AR96" i="59"/>
  <c r="AR95" i="59"/>
  <c r="AR112" i="59"/>
  <c r="AR103" i="59"/>
  <c r="AR97" i="59"/>
  <c r="AR93" i="59"/>
  <c r="AR110" i="59"/>
  <c r="AR86" i="59"/>
  <c r="AR85" i="59"/>
  <c r="AR109" i="59"/>
  <c r="AR102" i="59"/>
  <c r="AR98" i="59"/>
  <c r="AR90" i="59"/>
  <c r="AR87" i="59"/>
  <c r="AR82" i="59"/>
  <c r="AS82" i="59" s="1"/>
  <c r="BZ82" i="59" s="1"/>
  <c r="AR74" i="59"/>
  <c r="AR92" i="59"/>
  <c r="AR83" i="59"/>
  <c r="AR80" i="59"/>
  <c r="AS80" i="59" s="1"/>
  <c r="AR79" i="59"/>
  <c r="AS79" i="59" s="1"/>
  <c r="BZ79" i="59" s="1"/>
  <c r="AR76" i="59"/>
  <c r="AS76" i="59" s="1"/>
  <c r="BZ76" i="59" s="1"/>
  <c r="AR73" i="59"/>
  <c r="AR66" i="59"/>
  <c r="AR104" i="59"/>
  <c r="AR94" i="59"/>
  <c r="AR84" i="59"/>
  <c r="AR75" i="59"/>
  <c r="AS75" i="59" s="1"/>
  <c r="BZ75" i="59" s="1"/>
  <c r="AR88" i="59"/>
  <c r="AR81" i="59"/>
  <c r="AR71" i="59"/>
  <c r="AR67" i="59"/>
  <c r="AR65" i="59"/>
  <c r="AS65" i="59" s="1"/>
  <c r="AR89" i="59"/>
  <c r="AR77" i="59"/>
  <c r="AS77" i="59" s="1"/>
  <c r="AR78" i="59"/>
  <c r="AR99" i="59"/>
  <c r="AR72" i="59"/>
  <c r="AR68" i="59"/>
  <c r="AR64" i="59"/>
  <c r="AR59" i="59"/>
  <c r="AR55" i="59"/>
  <c r="AS55" i="59" s="1"/>
  <c r="AR50" i="59"/>
  <c r="AR70" i="59"/>
  <c r="AR60" i="59"/>
  <c r="AR62" i="59"/>
  <c r="AR61" i="59"/>
  <c r="AR69" i="59"/>
  <c r="AR56" i="59"/>
  <c r="AR49" i="59"/>
  <c r="AR47" i="59"/>
  <c r="AR43" i="59"/>
  <c r="AR34" i="59"/>
  <c r="AR29" i="59"/>
  <c r="AR58" i="59"/>
  <c r="AR57" i="59"/>
  <c r="AS57" i="59" s="1"/>
  <c r="AR52" i="59"/>
  <c r="AR37" i="59"/>
  <c r="AR36" i="59"/>
  <c r="AR33" i="59"/>
  <c r="AS33" i="59" s="1"/>
  <c r="AR30" i="59"/>
  <c r="BP7" i="59"/>
  <c r="BQ7" i="59" s="1"/>
  <c r="BP10" i="59"/>
  <c r="X13" i="59"/>
  <c r="BP13" i="59"/>
  <c r="BQ13" i="59" s="1"/>
  <c r="T14" i="59"/>
  <c r="AR14" i="59"/>
  <c r="AS14" i="59" s="1"/>
  <c r="BT14" i="59"/>
  <c r="BU14" i="59" s="1"/>
  <c r="AR15" i="59"/>
  <c r="AS15" i="59" s="1"/>
  <c r="BP15" i="59"/>
  <c r="BQ15" i="59" s="1"/>
  <c r="T16" i="59"/>
  <c r="BP16" i="59"/>
  <c r="X17" i="59"/>
  <c r="AV17" i="59"/>
  <c r="AR19" i="59"/>
  <c r="AS19" i="59" s="1"/>
  <c r="X21" i="59"/>
  <c r="AV21" i="59"/>
  <c r="BP21" i="59"/>
  <c r="T23" i="59"/>
  <c r="AV23" i="59"/>
  <c r="BP24" i="59"/>
  <c r="BP25" i="59"/>
  <c r="BQ25" i="59" s="1"/>
  <c r="BP26" i="59"/>
  <c r="BQ26" i="59" s="1"/>
  <c r="T28" i="59"/>
  <c r="AV28" i="59"/>
  <c r="AV30" i="59"/>
  <c r="AR31" i="59"/>
  <c r="BP32" i="59"/>
  <c r="AV37" i="59"/>
  <c r="BT37" i="59"/>
  <c r="T38" i="59"/>
  <c r="AR40" i="59"/>
  <c r="AR41" i="59"/>
  <c r="BT41" i="59"/>
  <c r="BU41" i="59" s="1"/>
  <c r="T42" i="59"/>
  <c r="BT43" i="59"/>
  <c r="BU43" i="59" s="1"/>
  <c r="T44" i="59"/>
  <c r="BT44" i="59"/>
  <c r="T45" i="59"/>
  <c r="T46" i="59"/>
  <c r="AV47" i="59"/>
  <c r="AV48" i="59"/>
  <c r="AR53" i="59"/>
  <c r="T108" i="59"/>
  <c r="T107" i="59"/>
  <c r="T106" i="59"/>
  <c r="T101" i="59"/>
  <c r="T115" i="59"/>
  <c r="T114" i="59"/>
  <c r="T100" i="59"/>
  <c r="T96" i="59"/>
  <c r="T111" i="59"/>
  <c r="T105" i="59"/>
  <c r="T95" i="59"/>
  <c r="T103" i="59"/>
  <c r="T93" i="59"/>
  <c r="T113" i="59"/>
  <c r="T109" i="59"/>
  <c r="T110" i="59"/>
  <c r="T104" i="59"/>
  <c r="T102" i="59"/>
  <c r="T99" i="59"/>
  <c r="T97" i="59"/>
  <c r="T94" i="59"/>
  <c r="T92" i="59"/>
  <c r="T86" i="59"/>
  <c r="T81" i="59"/>
  <c r="T112" i="59"/>
  <c r="T79" i="59"/>
  <c r="T74" i="59"/>
  <c r="T98" i="59"/>
  <c r="T88" i="59"/>
  <c r="T83" i="59"/>
  <c r="T76" i="59"/>
  <c r="T73" i="59"/>
  <c r="T66" i="59"/>
  <c r="T91" i="59"/>
  <c r="T87" i="59"/>
  <c r="T75" i="59"/>
  <c r="T72" i="59"/>
  <c r="T70" i="59"/>
  <c r="T65" i="59"/>
  <c r="T90" i="59"/>
  <c r="T89" i="59"/>
  <c r="T78" i="59"/>
  <c r="T69" i="59"/>
  <c r="T67" i="59"/>
  <c r="T63" i="59"/>
  <c r="T82" i="59"/>
  <c r="T84" i="59"/>
  <c r="T80" i="59"/>
  <c r="T77" i="59"/>
  <c r="T62" i="59"/>
  <c r="T59" i="59"/>
  <c r="T50" i="59"/>
  <c r="T57" i="59"/>
  <c r="T55" i="59"/>
  <c r="T68" i="59"/>
  <c r="T51" i="59"/>
  <c r="T47" i="59"/>
  <c r="T43" i="59"/>
  <c r="T34" i="59"/>
  <c r="T20" i="59"/>
  <c r="T71" i="59"/>
  <c r="T53" i="59"/>
  <c r="T37" i="59"/>
  <c r="T36" i="59"/>
  <c r="T33" i="59"/>
  <c r="T30" i="59"/>
  <c r="BP115" i="59"/>
  <c r="BP114" i="59"/>
  <c r="BP113" i="59"/>
  <c r="BP100" i="59"/>
  <c r="BP95" i="59"/>
  <c r="BP99" i="59"/>
  <c r="BP94" i="59"/>
  <c r="BP110" i="59"/>
  <c r="BP109" i="59"/>
  <c r="BP104" i="59"/>
  <c r="BP98" i="59"/>
  <c r="BP93" i="59"/>
  <c r="BP102" i="59"/>
  <c r="BP91" i="59"/>
  <c r="BP97" i="59"/>
  <c r="BP92" i="59"/>
  <c r="BP89" i="59"/>
  <c r="BP83" i="59"/>
  <c r="BP80" i="59"/>
  <c r="BP78" i="59"/>
  <c r="BP111" i="59"/>
  <c r="BP103" i="59"/>
  <c r="BP108" i="59"/>
  <c r="BP106" i="59"/>
  <c r="BP85" i="59"/>
  <c r="BP79" i="59"/>
  <c r="BP75" i="59"/>
  <c r="BP101" i="59"/>
  <c r="BP88" i="59"/>
  <c r="BP72" i="59"/>
  <c r="BP71" i="59"/>
  <c r="BP70" i="59"/>
  <c r="BP107" i="59"/>
  <c r="BP105" i="59"/>
  <c r="BP90" i="59"/>
  <c r="BP86" i="59"/>
  <c r="BP66" i="59"/>
  <c r="BP96" i="59"/>
  <c r="BP84" i="59"/>
  <c r="BP67" i="59"/>
  <c r="BP77" i="59"/>
  <c r="BP87" i="59"/>
  <c r="BP112" i="59"/>
  <c r="BP82" i="59"/>
  <c r="BP69" i="59"/>
  <c r="BP63" i="59"/>
  <c r="BP62" i="59"/>
  <c r="BP57" i="59"/>
  <c r="BP49" i="59"/>
  <c r="BP73" i="59"/>
  <c r="BP68" i="59"/>
  <c r="BP65" i="59"/>
  <c r="BP54" i="59"/>
  <c r="BP53" i="59"/>
  <c r="BP52" i="59"/>
  <c r="BP51" i="59"/>
  <c r="BP60" i="59"/>
  <c r="BP41" i="59"/>
  <c r="BP40" i="59"/>
  <c r="BP28" i="59"/>
  <c r="BQ28" i="59" s="1"/>
  <c r="BP81" i="59"/>
  <c r="BP76" i="59"/>
  <c r="BP74" i="59"/>
  <c r="BP58" i="59"/>
  <c r="BP50" i="59"/>
  <c r="BP48" i="59"/>
  <c r="BQ48" i="59" s="1"/>
  <c r="BP43" i="59"/>
  <c r="BP34" i="59"/>
  <c r="BQ34" i="59" s="1"/>
  <c r="BP31" i="59"/>
  <c r="BQ31" i="59" s="1"/>
  <c r="T9" i="59"/>
  <c r="X115" i="59"/>
  <c r="X114" i="59"/>
  <c r="X100" i="59"/>
  <c r="X96" i="59"/>
  <c r="X111" i="59"/>
  <c r="X105" i="59"/>
  <c r="X95" i="59"/>
  <c r="X113" i="59"/>
  <c r="X110" i="59"/>
  <c r="X104" i="59"/>
  <c r="X99" i="59"/>
  <c r="X98" i="59"/>
  <c r="X94" i="59"/>
  <c r="X112" i="59"/>
  <c r="X109" i="59"/>
  <c r="X102" i="59"/>
  <c r="X97" i="59"/>
  <c r="X92" i="59"/>
  <c r="X108" i="59"/>
  <c r="X107" i="59"/>
  <c r="X106" i="59"/>
  <c r="X103" i="59"/>
  <c r="X101" i="59"/>
  <c r="X90" i="59"/>
  <c r="X84" i="59"/>
  <c r="X79" i="59"/>
  <c r="X77" i="59"/>
  <c r="X88" i="59"/>
  <c r="X83" i="59"/>
  <c r="X76" i="59"/>
  <c r="X73" i="59"/>
  <c r="X89" i="59"/>
  <c r="X86" i="59"/>
  <c r="X80" i="59"/>
  <c r="X72" i="59"/>
  <c r="X71" i="59"/>
  <c r="X91" i="59"/>
  <c r="X78" i="59"/>
  <c r="X74" i="59"/>
  <c r="X69" i="59"/>
  <c r="X67" i="59"/>
  <c r="X63" i="59"/>
  <c r="X93" i="59"/>
  <c r="X82" i="59"/>
  <c r="X85" i="59"/>
  <c r="X81" i="59"/>
  <c r="X70" i="59"/>
  <c r="X65" i="59"/>
  <c r="X62" i="59"/>
  <c r="X75" i="59"/>
  <c r="X66" i="59"/>
  <c r="X60" i="59"/>
  <c r="X58" i="59"/>
  <c r="X49" i="59"/>
  <c r="X68" i="59"/>
  <c r="X61" i="59"/>
  <c r="X54" i="59"/>
  <c r="X53" i="59"/>
  <c r="X52" i="59"/>
  <c r="X55" i="59"/>
  <c r="X46" i="59"/>
  <c r="X42" i="59"/>
  <c r="X41" i="59"/>
  <c r="X29" i="59"/>
  <c r="X24" i="59"/>
  <c r="X87" i="59"/>
  <c r="X64" i="59"/>
  <c r="X57" i="59"/>
  <c r="X56" i="59"/>
  <c r="X44" i="59"/>
  <c r="X35" i="59"/>
  <c r="AV115" i="59"/>
  <c r="AV114" i="59"/>
  <c r="AV113" i="59"/>
  <c r="AV100" i="59"/>
  <c r="AV96" i="59"/>
  <c r="AV95" i="59"/>
  <c r="AV110" i="59"/>
  <c r="AV109" i="59"/>
  <c r="AV104" i="59"/>
  <c r="AV99" i="59"/>
  <c r="AW99" i="59" s="1"/>
  <c r="AV98" i="59"/>
  <c r="AV94" i="59"/>
  <c r="AV102" i="59"/>
  <c r="AV92" i="59"/>
  <c r="AV111" i="59"/>
  <c r="AV112" i="59"/>
  <c r="AV90" i="59"/>
  <c r="AV89" i="59"/>
  <c r="AV84" i="59"/>
  <c r="AV80" i="59"/>
  <c r="AV97" i="59"/>
  <c r="AV107" i="59"/>
  <c r="AV105" i="59"/>
  <c r="AV93" i="59"/>
  <c r="AV85" i="59"/>
  <c r="AV83" i="59"/>
  <c r="AW83" i="59" s="1"/>
  <c r="AV79" i="59"/>
  <c r="AW79" i="59" s="1"/>
  <c r="AV73" i="59"/>
  <c r="AV88" i="59"/>
  <c r="AV75" i="59"/>
  <c r="AW75" i="59" s="1"/>
  <c r="AV72" i="59"/>
  <c r="AV71" i="59"/>
  <c r="AV108" i="59"/>
  <c r="AV106" i="59"/>
  <c r="AV81" i="59"/>
  <c r="AV67" i="59"/>
  <c r="AV66" i="59"/>
  <c r="AV70" i="59"/>
  <c r="AW70" i="59" s="1"/>
  <c r="AV69" i="59"/>
  <c r="AV63" i="59"/>
  <c r="AW63" i="59" s="1"/>
  <c r="AV103" i="59"/>
  <c r="AV86" i="59"/>
  <c r="AV78" i="59"/>
  <c r="AW78" i="59" s="1"/>
  <c r="AV101" i="59"/>
  <c r="AV76" i="59"/>
  <c r="AW76" i="59" s="1"/>
  <c r="AV68" i="59"/>
  <c r="AV64" i="59"/>
  <c r="AV91" i="59"/>
  <c r="AV87" i="59"/>
  <c r="AV62" i="59"/>
  <c r="AV58" i="59"/>
  <c r="AV49" i="59"/>
  <c r="AV82" i="59"/>
  <c r="AV77" i="59"/>
  <c r="AW77" i="59" s="1"/>
  <c r="AV57" i="59"/>
  <c r="AW57" i="59" s="1"/>
  <c r="AV54" i="59"/>
  <c r="AV53" i="59"/>
  <c r="AV52" i="59"/>
  <c r="AV74" i="59"/>
  <c r="AV55" i="59"/>
  <c r="AV46" i="59"/>
  <c r="AV42" i="59"/>
  <c r="AV41" i="59"/>
  <c r="AV31" i="59"/>
  <c r="AW31" i="59" s="1"/>
  <c r="AV18" i="59"/>
  <c r="AW18" i="59" s="1"/>
  <c r="AV65" i="59"/>
  <c r="AV60" i="59"/>
  <c r="AV50" i="59"/>
  <c r="AV44" i="59"/>
  <c r="AV35" i="59"/>
  <c r="BT110" i="59"/>
  <c r="BT109" i="59"/>
  <c r="BT104" i="59"/>
  <c r="BT98" i="59"/>
  <c r="BT93" i="59"/>
  <c r="BT112" i="59"/>
  <c r="BT103" i="59"/>
  <c r="BT97" i="59"/>
  <c r="BT92" i="59"/>
  <c r="BT102" i="59"/>
  <c r="BT91" i="59"/>
  <c r="BT115" i="59"/>
  <c r="BT114" i="59"/>
  <c r="BT113" i="59"/>
  <c r="BT100" i="59"/>
  <c r="BT95" i="59"/>
  <c r="BT111" i="59"/>
  <c r="BT108" i="59"/>
  <c r="BT107" i="59"/>
  <c r="BT106" i="59"/>
  <c r="BT105" i="59"/>
  <c r="BT88" i="59"/>
  <c r="BT82" i="59"/>
  <c r="BT77" i="59"/>
  <c r="BT76" i="59"/>
  <c r="BT101" i="59"/>
  <c r="BT96" i="59"/>
  <c r="BT86" i="59"/>
  <c r="BT89" i="59"/>
  <c r="BT84" i="59"/>
  <c r="BT81" i="59"/>
  <c r="BT99" i="59"/>
  <c r="BT90" i="59"/>
  <c r="BT87" i="59"/>
  <c r="BT80" i="59"/>
  <c r="BT70" i="59"/>
  <c r="BT62" i="59"/>
  <c r="BT74" i="59"/>
  <c r="BT73" i="59"/>
  <c r="BT71" i="59"/>
  <c r="BT69" i="59"/>
  <c r="BT83" i="59"/>
  <c r="BT64" i="59"/>
  <c r="BU64" i="59" s="1"/>
  <c r="BZ64" i="59" s="1"/>
  <c r="BT68" i="59"/>
  <c r="BU68" i="59" s="1"/>
  <c r="BZ68" i="59" s="1"/>
  <c r="BT65" i="59"/>
  <c r="BT54" i="59"/>
  <c r="BU54" i="59" s="1"/>
  <c r="BT53" i="59"/>
  <c r="BU53" i="59" s="1"/>
  <c r="BT52" i="59"/>
  <c r="BU52" i="59" s="1"/>
  <c r="BT51" i="59"/>
  <c r="BT85" i="59"/>
  <c r="BT79" i="59"/>
  <c r="BT75" i="59"/>
  <c r="BT72" i="59"/>
  <c r="BT66" i="59"/>
  <c r="BU66" i="59" s="1"/>
  <c r="BT61" i="59"/>
  <c r="BT59" i="59"/>
  <c r="BT50" i="59"/>
  <c r="BT78" i="59"/>
  <c r="BT67" i="59"/>
  <c r="BT36" i="59"/>
  <c r="BU36" i="59" s="1"/>
  <c r="BT35" i="59"/>
  <c r="BT29" i="59"/>
  <c r="BU29" i="59" s="1"/>
  <c r="BT24" i="59"/>
  <c r="BU24" i="59" s="1"/>
  <c r="BT94" i="59"/>
  <c r="BT63" i="59"/>
  <c r="BT60" i="59"/>
  <c r="BT46" i="59"/>
  <c r="BT42" i="59"/>
  <c r="BT33" i="59"/>
  <c r="AR7" i="59"/>
  <c r="AS7" i="59" s="1"/>
  <c r="T8" i="59"/>
  <c r="AV8" i="59"/>
  <c r="AW8" i="59" s="1"/>
  <c r="BT8" i="59"/>
  <c r="BU8" i="59" s="1"/>
  <c r="X9" i="59"/>
  <c r="T11" i="59"/>
  <c r="AV12" i="59"/>
  <c r="AW12" i="59" s="1"/>
  <c r="BT12" i="59"/>
  <c r="BU12" i="59" s="1"/>
  <c r="AR13" i="59"/>
  <c r="AS13" i="59" s="1"/>
  <c r="X14" i="59"/>
  <c r="X16" i="59"/>
  <c r="BP17" i="59"/>
  <c r="BQ17" i="59" s="1"/>
  <c r="BT18" i="59"/>
  <c r="BP20" i="59"/>
  <c r="BQ20" i="59" s="1"/>
  <c r="X23" i="59"/>
  <c r="BT23" i="59"/>
  <c r="BU23" i="59" s="1"/>
  <c r="X28" i="59"/>
  <c r="BT30" i="59"/>
  <c r="T31" i="59"/>
  <c r="BP35" i="59"/>
  <c r="AV36" i="59"/>
  <c r="X38" i="59"/>
  <c r="BP39" i="59"/>
  <c r="BQ39" i="59" s="1"/>
  <c r="AV40" i="59"/>
  <c r="BT40" i="59"/>
  <c r="X43" i="59"/>
  <c r="X45" i="59"/>
  <c r="BT47" i="59"/>
  <c r="T48" i="59"/>
  <c r="AR54" i="59"/>
  <c r="T56" i="59"/>
  <c r="BP56" i="59"/>
  <c r="BZ57" i="59"/>
  <c r="BT57" i="59"/>
  <c r="BP59" i="59"/>
  <c r="T60" i="59"/>
  <c r="AR10" i="59"/>
  <c r="AS10" i="59" s="1"/>
  <c r="AV14" i="59"/>
  <c r="AV15" i="59"/>
  <c r="AW15" i="59" s="1"/>
  <c r="BT15" i="59"/>
  <c r="BU15" i="59" s="1"/>
  <c r="AR16" i="59"/>
  <c r="BT16" i="59"/>
  <c r="T18" i="59"/>
  <c r="AV19" i="59"/>
  <c r="BT21" i="59"/>
  <c r="BT25" i="59"/>
  <c r="BU25" i="59" s="1"/>
  <c r="BT26" i="59"/>
  <c r="BU26" i="59" s="1"/>
  <c r="AR27" i="59"/>
  <c r="X30" i="59"/>
  <c r="X31" i="59"/>
  <c r="BT31" i="59"/>
  <c r="BU31" i="59" s="1"/>
  <c r="BT32" i="59"/>
  <c r="BP33" i="59"/>
  <c r="BQ33" i="59" s="1"/>
  <c r="AR35" i="59"/>
  <c r="X37" i="59"/>
  <c r="AR39" i="59"/>
  <c r="BT39" i="59"/>
  <c r="BU39" i="59" s="1"/>
  <c r="T40" i="59"/>
  <c r="T41" i="59"/>
  <c r="X47" i="59"/>
  <c r="X48" i="59"/>
  <c r="BT49" i="59"/>
  <c r="BU49" i="59" s="1"/>
  <c r="X50" i="59"/>
  <c r="AR51" i="59"/>
  <c r="BT55" i="59"/>
  <c r="BT58" i="59"/>
  <c r="X59" i="59"/>
  <c r="BP61" i="59"/>
  <c r="BZ66" i="59"/>
  <c r="BZ83" i="59"/>
  <c r="BZ112" i="59"/>
  <c r="BZ70" i="59"/>
  <c r="BZ86" i="59"/>
  <c r="BZ90" i="59"/>
  <c r="BZ91" i="59"/>
  <c r="BZ78" i="59"/>
  <c r="BZ89" i="59"/>
  <c r="BZ95" i="59"/>
  <c r="BZ99" i="59"/>
  <c r="BZ100" i="59"/>
  <c r="BZ104" i="59"/>
  <c r="BZ110" i="59"/>
  <c r="BZ93" i="59"/>
  <c r="BZ98" i="59"/>
  <c r="BZ102" i="59"/>
  <c r="AS11" i="63" l="1"/>
  <c r="AG8" i="61"/>
  <c r="BZ39" i="59"/>
  <c r="BZ28" i="59"/>
  <c r="BZ18" i="59"/>
  <c r="BZ22" i="59"/>
  <c r="BZ42" i="59"/>
  <c r="BZ111" i="59"/>
  <c r="BZ77" i="59"/>
  <c r="BZ15" i="59"/>
  <c r="BZ7" i="59"/>
  <c r="BZ27" i="59"/>
  <c r="BZ16" i="59"/>
  <c r="BZ34" i="59"/>
  <c r="BZ23" i="59"/>
  <c r="BZ44" i="59"/>
  <c r="BZ32" i="59"/>
  <c r="BZ20" i="59"/>
  <c r="BZ85" i="59"/>
  <c r="BZ40" i="59"/>
  <c r="BZ47" i="59"/>
  <c r="BZ12" i="59"/>
  <c r="BZ50" i="59"/>
  <c r="BZ36" i="59"/>
  <c r="BZ17" i="59"/>
  <c r="BZ49" i="59"/>
  <c r="BZ24" i="59"/>
  <c r="BZ46" i="59"/>
  <c r="BZ25" i="59"/>
  <c r="BZ37" i="59"/>
  <c r="BZ59" i="59"/>
  <c r="BZ73" i="59"/>
  <c r="BZ19" i="59"/>
  <c r="BZ9" i="59"/>
  <c r="BZ21" i="59"/>
  <c r="BZ54" i="59"/>
  <c r="BZ31" i="59"/>
  <c r="BZ53" i="59"/>
  <c r="BZ26" i="59"/>
  <c r="BZ33" i="59"/>
  <c r="BZ63" i="59"/>
  <c r="BZ65" i="59"/>
  <c r="BZ52" i="59"/>
  <c r="BZ30" i="59"/>
  <c r="BZ13" i="59"/>
  <c r="BZ8" i="59"/>
  <c r="BZ29" i="59"/>
  <c r="BZ55" i="59"/>
  <c r="BZ62" i="59"/>
  <c r="L8" i="38" l="1"/>
  <c r="L7" i="38"/>
  <c r="L6" i="38"/>
  <c r="L4" i="38"/>
  <c r="L5" i="38"/>
  <c r="L6" i="37"/>
  <c r="L4" i="37"/>
  <c r="L5" i="37"/>
  <c r="R22" i="21"/>
  <c r="R23" i="21"/>
  <c r="R24" i="21"/>
  <c r="R25" i="21"/>
  <c r="R26" i="21"/>
  <c r="M18" i="21"/>
  <c r="M17" i="21"/>
  <c r="M15" i="21"/>
  <c r="M16" i="21"/>
  <c r="M14" i="21"/>
  <c r="M13" i="21"/>
  <c r="M9" i="21"/>
  <c r="M12" i="21"/>
  <c r="M10" i="21"/>
  <c r="M11" i="21"/>
  <c r="M8" i="21"/>
  <c r="M6" i="21"/>
  <c r="M7" i="21"/>
  <c r="M5" i="21"/>
  <c r="M4" i="21"/>
  <c r="M10" i="22"/>
  <c r="R10" i="22" s="1"/>
  <c r="M9" i="22"/>
  <c r="M8" i="22"/>
  <c r="M7" i="22"/>
  <c r="M6" i="22"/>
  <c r="M4" i="22"/>
  <c r="M5" i="22"/>
  <c r="L7" i="36"/>
  <c r="L5" i="36"/>
  <c r="L6" i="36"/>
  <c r="L4" i="36"/>
  <c r="P5" i="43"/>
  <c r="P4" i="43"/>
  <c r="P8" i="34"/>
  <c r="P5" i="34"/>
  <c r="P7" i="34"/>
  <c r="P6" i="34"/>
  <c r="P4" i="34"/>
  <c r="Q7" i="22" l="1"/>
  <c r="Q6" i="22"/>
  <c r="Q5" i="22"/>
  <c r="Q4" i="22"/>
  <c r="Q15" i="21"/>
  <c r="Q9" i="21"/>
  <c r="Q14" i="21"/>
  <c r="Q8" i="21"/>
  <c r="Q12" i="21"/>
  <c r="Q10" i="21"/>
  <c r="Q11" i="21"/>
  <c r="Q13" i="21"/>
  <c r="Q6" i="21"/>
  <c r="Q7" i="21"/>
  <c r="Q5" i="21"/>
  <c r="Q4" i="21"/>
  <c r="P6" i="37"/>
  <c r="P4" i="37"/>
  <c r="P5" i="37"/>
  <c r="P8" i="38"/>
  <c r="P7" i="38"/>
  <c r="P6" i="38"/>
  <c r="P4" i="38"/>
  <c r="P5" i="38"/>
  <c r="L5" i="43"/>
  <c r="L4" i="43"/>
  <c r="L8" i="34"/>
  <c r="L9" i="34"/>
  <c r="L5" i="34"/>
  <c r="L7" i="34"/>
  <c r="L6" i="34"/>
  <c r="L4" i="34"/>
  <c r="P7" i="36"/>
  <c r="Q7" i="36" s="1"/>
  <c r="P5" i="36"/>
  <c r="P6" i="36"/>
  <c r="P4" i="36"/>
  <c r="H8" i="37" l="1"/>
  <c r="Q8" i="37" s="1"/>
  <c r="H7" i="37"/>
  <c r="Q7" i="37" s="1"/>
  <c r="I21" i="21" l="1"/>
  <c r="R21" i="21" s="1"/>
  <c r="I18" i="21"/>
  <c r="R18" i="21" s="1"/>
  <c r="I19" i="21"/>
  <c r="R19" i="21" s="1"/>
  <c r="I17" i="21"/>
  <c r="R17" i="21" s="1"/>
  <c r="I8" i="21"/>
  <c r="R8" i="21" s="1"/>
  <c r="I11" i="21"/>
  <c r="R11" i="21" s="1"/>
  <c r="I13" i="21"/>
  <c r="R13" i="21" s="1"/>
  <c r="I10" i="21"/>
  <c r="R10" i="21" s="1"/>
  <c r="I6" i="21"/>
  <c r="R6" i="21" s="1"/>
  <c r="I7" i="21"/>
  <c r="R7" i="21" s="1"/>
  <c r="I5" i="21"/>
  <c r="R5" i="21" s="1"/>
  <c r="I4" i="21"/>
  <c r="R4" i="21" s="1"/>
  <c r="H4" i="43" l="1"/>
  <c r="Q4" i="43" s="1"/>
  <c r="H7" i="34"/>
  <c r="Q7" i="34" s="1"/>
  <c r="H6" i="34"/>
  <c r="Q6" i="34" s="1"/>
  <c r="H10" i="34"/>
  <c r="Q10" i="34" s="1"/>
  <c r="H4" i="34"/>
  <c r="Q4" i="34" s="1"/>
  <c r="H6" i="36" l="1"/>
  <c r="Q6" i="36" s="1"/>
  <c r="H5" i="36"/>
  <c r="Q5" i="36" s="1"/>
  <c r="H4" i="36"/>
  <c r="Q4" i="36" s="1"/>
  <c r="I9" i="22"/>
  <c r="R9" i="22" s="1"/>
  <c r="I7" i="22"/>
  <c r="R7" i="22" s="1"/>
  <c r="I6" i="22"/>
  <c r="R6" i="22" s="1"/>
  <c r="I5" i="22"/>
  <c r="R5" i="22" s="1"/>
  <c r="I4" i="22"/>
  <c r="R4" i="22" s="1"/>
  <c r="H7" i="38"/>
  <c r="Q7" i="38" s="1"/>
  <c r="H6" i="38"/>
  <c r="Q6" i="38" s="1"/>
  <c r="H9" i="34" l="1"/>
  <c r="Q9" i="34" s="1"/>
  <c r="H8" i="34"/>
  <c r="Q8" i="34" s="1"/>
  <c r="H5" i="34"/>
  <c r="Q5" i="34" s="1"/>
  <c r="I20" i="21" l="1"/>
  <c r="R20" i="21" s="1"/>
  <c r="I16" i="21"/>
  <c r="R16" i="21" s="1"/>
  <c r="I14" i="21"/>
  <c r="R14" i="21" s="1"/>
  <c r="I15" i="21"/>
  <c r="R15" i="21" s="1"/>
  <c r="I9" i="21"/>
  <c r="R9" i="21" s="1"/>
  <c r="I12" i="21"/>
  <c r="R12" i="21" s="1"/>
  <c r="I8" i="22"/>
  <c r="R8" i="22" s="1"/>
  <c r="H5" i="37" l="1"/>
  <c r="Q5" i="37" s="1"/>
  <c r="H5" i="38"/>
  <c r="Q5" i="38" s="1"/>
  <c r="H4" i="38"/>
  <c r="Q4" i="38" s="1"/>
  <c r="H8" i="38" l="1"/>
  <c r="Q8" i="38" s="1"/>
  <c r="H6" i="37" l="1"/>
  <c r="Q6" i="37" s="1"/>
  <c r="H9" i="38"/>
  <c r="Q9" i="38" s="1"/>
  <c r="H5" i="43" l="1"/>
  <c r="Q5" i="43" s="1"/>
  <c r="H4" i="37" l="1"/>
  <c r="Q4" i="37" s="1"/>
</calcChain>
</file>

<file path=xl/comments1.xml><?xml version="1.0" encoding="utf-8"?>
<comments xmlns="http://schemas.openxmlformats.org/spreadsheetml/2006/main">
  <authors>
    <author>Author</author>
  </authors>
  <commentList>
    <comment ref="AQ7" authorId="0" shapeId="0">
      <text>
        <r>
          <rPr>
            <b/>
            <sz val="9"/>
            <color indexed="81"/>
            <rFont val="Tahoma"/>
            <family val="2"/>
          </rPr>
          <t>Author:</t>
        </r>
        <r>
          <rPr>
            <sz val="9"/>
            <color indexed="81"/>
            <rFont val="Tahoma"/>
            <family val="2"/>
          </rPr>
          <t xml:space="preserve">
Participants foreign championship</t>
        </r>
      </text>
    </comment>
    <comment ref="AU7" authorId="0" shapeId="0">
      <text>
        <r>
          <rPr>
            <b/>
            <sz val="9"/>
            <color indexed="81"/>
            <rFont val="Tahoma"/>
            <family val="2"/>
          </rPr>
          <t>Author:</t>
        </r>
        <r>
          <rPr>
            <sz val="9"/>
            <color indexed="81"/>
            <rFont val="Tahoma"/>
            <family val="2"/>
          </rPr>
          <t xml:space="preserve">
Participants foreign championship</t>
        </r>
      </text>
    </comment>
    <comment ref="BW7" authorId="0" shapeId="0">
      <text>
        <r>
          <rPr>
            <b/>
            <sz val="9"/>
            <color indexed="81"/>
            <rFont val="Tahoma"/>
            <charset val="1"/>
          </rPr>
          <t>Author:</t>
        </r>
        <r>
          <rPr>
            <sz val="9"/>
            <color indexed="81"/>
            <rFont val="Tahoma"/>
            <charset val="1"/>
          </rPr>
          <t xml:space="preserve">
Ranking Protected. 
will be participating in the International Cadet Class World Championship 2026 and Cadet Class Promotional Fleet Regatta, scheduled to be held at Lake Garda, Italy, from 31 July to 07 August 2026.</t>
        </r>
      </text>
    </comment>
    <comment ref="AY8" authorId="0" shapeId="0">
      <text>
        <r>
          <rPr>
            <b/>
            <sz val="9"/>
            <color indexed="81"/>
            <rFont val="Tahoma"/>
            <family val="2"/>
          </rPr>
          <t>Author:</t>
        </r>
        <r>
          <rPr>
            <sz val="9"/>
            <color indexed="81"/>
            <rFont val="Tahoma"/>
            <family val="2"/>
          </rPr>
          <t xml:space="preserve">
Participants foreign championship</t>
        </r>
      </text>
    </comment>
    <comment ref="BO8" authorId="0" shapeId="0">
      <text>
        <r>
          <rPr>
            <b/>
            <sz val="9"/>
            <color indexed="81"/>
            <rFont val="Tahoma"/>
            <family val="2"/>
          </rPr>
          <t>Author:</t>
        </r>
        <r>
          <rPr>
            <sz val="9"/>
            <color indexed="81"/>
            <rFont val="Tahoma"/>
            <family val="2"/>
          </rPr>
          <t xml:space="preserve">
pre world training camp at Morocco for opti world champ
</t>
        </r>
      </text>
    </comment>
    <comment ref="BW8" authorId="0" shapeId="0">
      <text>
        <r>
          <rPr>
            <b/>
            <sz val="9"/>
            <color indexed="81"/>
            <rFont val="Tahoma"/>
            <charset val="1"/>
          </rPr>
          <t>Author:</t>
        </r>
        <r>
          <rPr>
            <sz val="9"/>
            <color indexed="81"/>
            <rFont val="Tahoma"/>
            <charset val="1"/>
          </rPr>
          <t xml:space="preserve">
Ranking Protected. 
 training and participating in international regattas to be held at lake garda, Italy from August 5th to August 20th 2026.</t>
        </r>
      </text>
    </comment>
    <comment ref="BW12" authorId="0" shapeId="0">
      <text>
        <r>
          <rPr>
            <b/>
            <sz val="9"/>
            <color indexed="81"/>
            <rFont val="Tahoma"/>
            <charset val="1"/>
          </rPr>
          <t>Author:</t>
        </r>
        <r>
          <rPr>
            <sz val="9"/>
            <color indexed="81"/>
            <rFont val="Tahoma"/>
            <charset val="1"/>
          </rPr>
          <t xml:space="preserve">
Ranking Protected. 
will be participating in the International Cadet Class World Championship 2026 and Cadet Class Promotional Fleet Regatta, scheduled to be held at Lake Garda, Italy, from 31 July to 07 August 2026.
</t>
        </r>
      </text>
    </comment>
    <comment ref="BW17" authorId="0" shapeId="0">
      <text>
        <r>
          <rPr>
            <b/>
            <sz val="9"/>
            <color indexed="81"/>
            <rFont val="Tahoma"/>
            <charset val="1"/>
          </rPr>
          <t>Author:</t>
        </r>
        <r>
          <rPr>
            <sz val="9"/>
            <color indexed="81"/>
            <rFont val="Tahoma"/>
            <charset val="1"/>
          </rPr>
          <t xml:space="preserve">
Ranking Protected. 
will be participating in the International Cadet Class World Championship 2026 and Cadet Class Promotional Fleet Regatta, scheduled to be held at Lake Garda, Italy, from 31 July to 07 August 2026.</t>
        </r>
      </text>
    </comment>
    <comment ref="AQ19" authorId="0" shapeId="0">
      <text>
        <r>
          <rPr>
            <b/>
            <sz val="9"/>
            <color indexed="81"/>
            <rFont val="Tahoma"/>
            <family val="2"/>
          </rPr>
          <t>Author:</t>
        </r>
        <r>
          <rPr>
            <sz val="9"/>
            <color indexed="81"/>
            <rFont val="Tahoma"/>
            <family val="2"/>
          </rPr>
          <t xml:space="preserve">
Participants foreign championship</t>
        </r>
      </text>
    </comment>
    <comment ref="AU32" authorId="0" shapeId="0">
      <text>
        <r>
          <rPr>
            <b/>
            <sz val="9"/>
            <color indexed="81"/>
            <rFont val="Tahoma"/>
            <family val="2"/>
          </rPr>
          <t>Author:</t>
        </r>
        <r>
          <rPr>
            <sz val="9"/>
            <color indexed="81"/>
            <rFont val="Tahoma"/>
            <family val="2"/>
          </rPr>
          <t xml:space="preserve">
Participants foreign championship</t>
        </r>
      </text>
    </comment>
    <comment ref="B54" authorId="0" shapeId="0">
      <text>
        <r>
          <rPr>
            <b/>
            <sz val="9"/>
            <color indexed="81"/>
            <rFont val="Tahoma"/>
            <family val="2"/>
          </rPr>
          <t>Author:</t>
        </r>
        <r>
          <rPr>
            <sz val="9"/>
            <color indexed="81"/>
            <rFont val="Tahoma"/>
            <family val="2"/>
          </rPr>
          <t xml:space="preserve">
CONFUSION IN NAME. WHETHER HE IS Dev Budhwar (MG&amp;G Area) or Dev Kumar Rajotia (MG&amp;G Area). Info requested from Mr Prakash Alexander and Mr Manoj Kumar. No response. </t>
        </r>
      </text>
    </comment>
    <comment ref="AQ55" authorId="0" shapeId="0">
      <text>
        <r>
          <rPr>
            <b/>
            <sz val="9"/>
            <color indexed="81"/>
            <rFont val="Tahoma"/>
            <family val="2"/>
          </rPr>
          <t>Author:</t>
        </r>
        <r>
          <rPr>
            <sz val="9"/>
            <color indexed="81"/>
            <rFont val="Tahoma"/>
            <family val="2"/>
          </rPr>
          <t xml:space="preserve">
Participants foreign championship</t>
        </r>
      </text>
    </comment>
    <comment ref="O57" authorId="0" shapeId="0">
      <text>
        <r>
          <rPr>
            <b/>
            <sz val="9"/>
            <color indexed="81"/>
            <rFont val="Tahoma"/>
            <family val="2"/>
          </rPr>
          <t>Author:</t>
        </r>
        <r>
          <rPr>
            <sz val="9"/>
            <color indexed="81"/>
            <rFont val="Tahoma"/>
            <family val="2"/>
          </rPr>
          <t xml:space="preserve">
NP INT EVENT - 2024 INT CADET CLASS WORLD CHAMP</t>
        </r>
      </text>
    </comment>
    <comment ref="AU57" authorId="0" shapeId="0">
      <text>
        <r>
          <rPr>
            <b/>
            <sz val="9"/>
            <color indexed="81"/>
            <rFont val="Tahoma"/>
            <family val="2"/>
          </rPr>
          <t>Author:</t>
        </r>
        <r>
          <rPr>
            <sz val="9"/>
            <color indexed="81"/>
            <rFont val="Tahoma"/>
            <family val="2"/>
          </rPr>
          <t xml:space="preserve">
Participants foreign championship</t>
        </r>
      </text>
    </comment>
    <comment ref="B61" authorId="0" shapeId="0">
      <text>
        <r>
          <rPr>
            <b/>
            <sz val="9"/>
            <color indexed="81"/>
            <rFont val="Tahoma"/>
            <family val="2"/>
          </rPr>
          <t>Author:</t>
        </r>
        <r>
          <rPr>
            <sz val="9"/>
            <color indexed="81"/>
            <rFont val="Tahoma"/>
            <family val="2"/>
          </rPr>
          <t xml:space="preserve">
not  a YAI member yet</t>
        </r>
      </text>
    </comment>
  </commentList>
</comments>
</file>

<file path=xl/comments2.xml><?xml version="1.0" encoding="utf-8"?>
<comments xmlns="http://schemas.openxmlformats.org/spreadsheetml/2006/main">
  <authors>
    <author>Author</author>
  </authors>
  <commentList>
    <comment ref="AL7" authorId="0" shapeId="0">
      <text>
        <r>
          <rPr>
            <b/>
            <sz val="9"/>
            <color indexed="81"/>
            <rFont val="Tahoma"/>
            <family val="2"/>
          </rPr>
          <t>Author:</t>
        </r>
        <r>
          <rPr>
            <sz val="9"/>
            <color indexed="81"/>
            <rFont val="Tahoma"/>
            <family val="2"/>
          </rPr>
          <t xml:space="preserve">
Rank protected. 
Participated in Techno 293 World Championship 2026, Foca, Turkey.</t>
        </r>
      </text>
    </comment>
    <comment ref="AP7" authorId="0" shapeId="0">
      <text>
        <r>
          <rPr>
            <b/>
            <sz val="9"/>
            <color indexed="81"/>
            <rFont val="Tahoma"/>
            <charset val="1"/>
          </rPr>
          <t>Author:</t>
        </r>
        <r>
          <rPr>
            <sz val="9"/>
            <color indexed="81"/>
            <rFont val="Tahoma"/>
            <charset val="1"/>
          </rPr>
          <t xml:space="preserve">
Ranking Protected. 
Participated in echno 293 Asian Championship 2026 at Langkawi, Malaysia.</t>
        </r>
      </text>
    </comment>
    <comment ref="B13" authorId="0" shapeId="0">
      <text>
        <r>
          <rPr>
            <b/>
            <sz val="9"/>
            <color indexed="81"/>
            <rFont val="Tahoma"/>
            <family val="2"/>
          </rPr>
          <t>Author:</t>
        </r>
        <r>
          <rPr>
            <sz val="9"/>
            <color indexed="81"/>
            <rFont val="Tahoma"/>
            <family val="2"/>
          </rPr>
          <t xml:space="preserve">
NOT A YAI MEMBER YET
</t>
        </r>
      </text>
    </comment>
    <comment ref="B14" authorId="0" shapeId="0">
      <text>
        <r>
          <rPr>
            <b/>
            <sz val="9"/>
            <color indexed="81"/>
            <rFont val="Tahoma"/>
            <family val="2"/>
          </rPr>
          <t>Author:</t>
        </r>
        <r>
          <rPr>
            <sz val="9"/>
            <color indexed="81"/>
            <rFont val="Tahoma"/>
            <family val="2"/>
          </rPr>
          <t xml:space="preserve">
NOT A YAI MEMBER YET
</t>
        </r>
      </text>
    </comment>
  </commentList>
</comments>
</file>

<file path=xl/comments3.xml><?xml version="1.0" encoding="utf-8"?>
<comments xmlns="http://schemas.openxmlformats.org/spreadsheetml/2006/main">
  <authors>
    <author>Author</author>
  </authors>
  <commentList>
    <comment ref="B10" authorId="0" shapeId="0">
      <text>
        <r>
          <rPr>
            <b/>
            <sz val="9"/>
            <color indexed="81"/>
            <rFont val="Tahoma"/>
            <family val="2"/>
          </rPr>
          <t>Author:</t>
        </r>
        <r>
          <rPr>
            <sz val="9"/>
            <color indexed="81"/>
            <rFont val="Tahoma"/>
            <family val="2"/>
          </rPr>
          <t xml:space="preserve">
Not a YAI Member yet
</t>
        </r>
      </text>
    </comment>
  </commentList>
</comments>
</file>

<file path=xl/sharedStrings.xml><?xml version="1.0" encoding="utf-8"?>
<sst xmlns="http://schemas.openxmlformats.org/spreadsheetml/2006/main" count="2729" uniqueCount="466">
  <si>
    <t>S.No.</t>
  </si>
  <si>
    <t>Name</t>
  </si>
  <si>
    <t>DOB</t>
  </si>
  <si>
    <t>Gender</t>
  </si>
  <si>
    <t>M</t>
  </si>
  <si>
    <t>F</t>
  </si>
  <si>
    <t>NSS BHOPAL</t>
  </si>
  <si>
    <t>NBSC</t>
  </si>
  <si>
    <t>TSC</t>
  </si>
  <si>
    <t>CESC</t>
  </si>
  <si>
    <t>RMYC</t>
  </si>
  <si>
    <t>TNSA</t>
  </si>
  <si>
    <t>RBYC</t>
  </si>
  <si>
    <t>CLUB</t>
  </si>
  <si>
    <t>CLUBS</t>
  </si>
  <si>
    <t>SCORE</t>
  </si>
  <si>
    <t>12.08.2010</t>
  </si>
  <si>
    <t>13.10.2010</t>
  </si>
  <si>
    <t>AASTHA PANDEY</t>
  </si>
  <si>
    <t>21.03.2011</t>
  </si>
  <si>
    <t>17.12.2010</t>
  </si>
  <si>
    <t>420 (MIXED)</t>
  </si>
  <si>
    <t>NO. OF ENTRIES (N)</t>
  </si>
  <si>
    <t>POS. IN REGATTA (P)</t>
  </si>
  <si>
    <t>TIME ADJUSTMENT FACTOR (T)</t>
  </si>
  <si>
    <t>RIZWAN MOHD</t>
  </si>
  <si>
    <t>28.02.2011</t>
  </si>
  <si>
    <t>10.04.2010</t>
  </si>
  <si>
    <t>PREET SIWAL</t>
  </si>
  <si>
    <t>ILCA 4 (BOYS)</t>
  </si>
  <si>
    <t>ILCA4(GIRLS)</t>
  </si>
  <si>
    <t>TSA</t>
  </si>
  <si>
    <t>VASU CHANDRAWANSHI</t>
  </si>
  <si>
    <t>04.11.2012</t>
  </si>
  <si>
    <t>MAHI VERMA</t>
  </si>
  <si>
    <t>RAJVEER YADAV</t>
  </si>
  <si>
    <t>11.01.2012</t>
  </si>
  <si>
    <t>10.09.2010</t>
  </si>
  <si>
    <t>KATYAYANI KAUSHIK</t>
  </si>
  <si>
    <t>06.04.2010</t>
  </si>
  <si>
    <t>INWTC VZG</t>
  </si>
  <si>
    <t>21.05.2010</t>
  </si>
  <si>
    <t>09.04.2008 / 09.08.2011</t>
  </si>
  <si>
    <t>ANKIT SINGH SISODIYA</t>
  </si>
  <si>
    <t>08.02.2012</t>
  </si>
  <si>
    <t>10.10.2010</t>
  </si>
  <si>
    <t>OVIE NAIR SHAFFI</t>
  </si>
  <si>
    <t>07.01.2009</t>
  </si>
  <si>
    <t>VINAY V KULABKAR</t>
  </si>
  <si>
    <t>06.01.2009</t>
  </si>
  <si>
    <t>RAZAA AHMED KHAN</t>
  </si>
  <si>
    <t>OYA</t>
  </si>
  <si>
    <t>11.07.2009</t>
  </si>
  <si>
    <t>YAM</t>
  </si>
  <si>
    <t>NAAVYA NIRAV KAKU</t>
  </si>
  <si>
    <t>12.09.2013</t>
  </si>
  <si>
    <t>INWTC MBI</t>
  </si>
  <si>
    <t>SHUBHAM YADAV</t>
  </si>
  <si>
    <t>01.01.2009</t>
  </si>
  <si>
    <t>P MANIDEEP</t>
  </si>
  <si>
    <t>RAHUL SONAR</t>
  </si>
  <si>
    <t>22.09.2009</t>
  </si>
  <si>
    <t>DHRUVA S MARATHE</t>
  </si>
  <si>
    <t>16.11.2009</t>
  </si>
  <si>
    <t>GHANSHYAM YADAV</t>
  </si>
  <si>
    <t>19.05.2009</t>
  </si>
  <si>
    <t>SATHWIK DHOKI</t>
  </si>
  <si>
    <t>AYAAN PRONIT NATH</t>
  </si>
  <si>
    <t>22.11.2009</t>
  </si>
  <si>
    <t>RAGAV KRISHNAN</t>
  </si>
  <si>
    <t>12.06.2010</t>
  </si>
  <si>
    <t>INDRANEEL ROY</t>
  </si>
  <si>
    <t>MWTC INA</t>
  </si>
  <si>
    <t>HARSHITA SINGH</t>
  </si>
  <si>
    <t>27.08.2011</t>
  </si>
  <si>
    <t>27.09.2008/ 18.09.2011</t>
  </si>
  <si>
    <t>07.01.2012/ 30.07.2008</t>
  </si>
  <si>
    <t>26.05.2011</t>
  </si>
  <si>
    <t>10.04.2009</t>
  </si>
  <si>
    <t>TEJASVI PRAJAPATI</t>
  </si>
  <si>
    <t>03.10.2010</t>
  </si>
  <si>
    <t>ASHWIN CHANDRA PANIKER</t>
  </si>
  <si>
    <t>14.10.2008</t>
  </si>
  <si>
    <t>AKASH M TANGAI / KRISHNA DIWAKAR</t>
  </si>
  <si>
    <t>23.06.2009 / 17.04.2008</t>
  </si>
  <si>
    <t>SHAGUN JHA / APARNA CHOUDHARY</t>
  </si>
  <si>
    <t xml:space="preserve">06.05.2009 / 04.06.2011 </t>
  </si>
  <si>
    <t>29ER (GIRLS)</t>
  </si>
  <si>
    <t>29ER (BOYS)</t>
  </si>
  <si>
    <t>IQFOIL(YOUTH) GIRLS</t>
  </si>
  <si>
    <t>IQFOIL(YOUTH) BOYS</t>
  </si>
  <si>
    <t>AKASH KUMAR</t>
  </si>
  <si>
    <t>29.10.2011</t>
  </si>
  <si>
    <t>NYSC</t>
  </si>
  <si>
    <t>DEV KUMAR RAJOTIA</t>
  </si>
  <si>
    <t>AYN/MG &amp; G AREA</t>
  </si>
  <si>
    <t>21.08.2009</t>
  </si>
  <si>
    <t>TULSI PATLE</t>
  </si>
  <si>
    <t>NSS</t>
  </si>
  <si>
    <t>RUDRESH SINGH PATEL / MAYANK RAJPUT</t>
  </si>
  <si>
    <t xml:space="preserve">25.08.2009 / 20.11.2008 </t>
  </si>
  <si>
    <t>22.01.2009/ 16.12.2010</t>
  </si>
  <si>
    <t>ARYAN PATIDAR</t>
  </si>
  <si>
    <t>08.04.2008</t>
  </si>
  <si>
    <t>STEFANO ALVARES</t>
  </si>
  <si>
    <t>23.04.2009</t>
  </si>
  <si>
    <t>PRATHANA BHOI</t>
  </si>
  <si>
    <t>AARTI VERMA</t>
  </si>
  <si>
    <t>05.09.2009</t>
  </si>
  <si>
    <t>AAYAN JASHNANI</t>
  </si>
  <si>
    <t>HRIETHIK AMAR JAISWAL/ ARYAN HARSHYANA</t>
  </si>
  <si>
    <t>PALLARA GOVARDHAN/ RUBEN NARLEKAR</t>
  </si>
  <si>
    <t>29.07.2008/ 07.06.2008</t>
  </si>
  <si>
    <t>28.10.2009/ 01.11.2008</t>
  </si>
  <si>
    <t>MK PRAGATHI</t>
  </si>
  <si>
    <t>13.10.2003</t>
  </si>
  <si>
    <t>SOHAM RAJPUT</t>
  </si>
  <si>
    <t>AJAY GAJJI/ VIKRAM SINGH BHATI</t>
  </si>
  <si>
    <t>05.03.2008/ 09.04.2008</t>
  </si>
  <si>
    <t>INWTC(MDV)</t>
  </si>
  <si>
    <t>Vinod Dandu/ Maloth Aravind</t>
  </si>
  <si>
    <t>01.06.2011/ 22.05.2011</t>
  </si>
  <si>
    <t xml:space="preserve">LAHARI KOMMARAVELLY/ SURAGANI ESWA GOUD </t>
  </si>
  <si>
    <t>17.12.2010/ 25.10.2011</t>
  </si>
  <si>
    <t>HRIDAY JAIRAM JOSHI</t>
  </si>
  <si>
    <t>10.01.2010</t>
  </si>
  <si>
    <t>SHARANYA JADHAV/ SHIVAM WALMIKI</t>
  </si>
  <si>
    <t xml:space="preserve">YAI ASIAN GAMES SELECTION TRAIL-2
24 TO 30 NOV 25
</t>
  </si>
  <si>
    <t xml:space="preserve">YAI ASIAN GAMES SELECTION TRAIL-2
21 TO 28 JAN 26
</t>
  </si>
  <si>
    <t>NP</t>
  </si>
  <si>
    <t>17.03.2010/ 31.08.2011</t>
  </si>
  <si>
    <t>INWTC (MBI)</t>
  </si>
  <si>
    <t xml:space="preserve">YAI ASIAN GAMES SELECTION TRAIL-1
24 TO 30 NOV 25
</t>
  </si>
  <si>
    <t>DHOKI SATWIK</t>
  </si>
  <si>
    <t>AYAMAN T</t>
  </si>
  <si>
    <t>ARYAN AGRWAL</t>
  </si>
  <si>
    <t>DAVID KOSHY GEORGE</t>
  </si>
  <si>
    <t>SHIVAM KUMAR SAHU</t>
  </si>
  <si>
    <t>05.06.2011</t>
  </si>
  <si>
    <t>23.09.2012</t>
  </si>
  <si>
    <t>22.06.2012</t>
  </si>
  <si>
    <t>INWTC(KOCHI)</t>
  </si>
  <si>
    <t>AADYA SACHDEVA</t>
  </si>
  <si>
    <t>05.06.2010</t>
  </si>
  <si>
    <t>EKLAVYA BATHAM / 
VANSHIKA SIKARWAR</t>
  </si>
  <si>
    <t>KOMMARAVELLY DEEKSHITHA/ MOHAMMED ABDUL REHEEM</t>
  </si>
  <si>
    <t>SAMRIDDHI BATHAM / 
PARTH SINGH CHOUHAN</t>
  </si>
  <si>
    <t>TATTARI CHANDRALEKHA/ 
JAKKNLA DHANUSH</t>
  </si>
  <si>
    <t>Total</t>
  </si>
  <si>
    <t xml:space="preserve">YAI ASIAN GAMES SELECTION TRAIL-3
07-13 FEB 26
</t>
  </si>
  <si>
    <t>TOTAL</t>
  </si>
  <si>
    <t>GYA</t>
  </si>
  <si>
    <t>OPTIMIST</t>
  </si>
  <si>
    <t>SER</t>
  </si>
  <si>
    <t>NAME OF SAILOR</t>
  </si>
  <si>
    <t>GENDER</t>
  </si>
  <si>
    <t>YAI YOUTH NATIONALS 2025, MARVE</t>
  </si>
  <si>
    <t>YAI YOUTH NATIONALS 2024, MYSORE</t>
  </si>
  <si>
    <t>SAIL INDIA 2024, MUMBAI</t>
  </si>
  <si>
    <t>2ND YAI NORTH EAST REGATTA 24, SHILLONG</t>
  </si>
  <si>
    <t xml:space="preserve">4TH SECUNDERABAD CLUB YOUTH REGATTA 2024, HYD </t>
  </si>
  <si>
    <t>15TH YAI MONSOON REGATTA, HYD</t>
  </si>
  <si>
    <t xml:space="preserve">3RD YAI NORTH EAST REGATTA 2025 </t>
  </si>
  <si>
    <t>16TH YAI MONSOON REGATTA 2025</t>
  </si>
  <si>
    <t>YAI YOUTH &amp; JUNIOR MULTICLASS CHAMPIONSHIP-2025</t>
  </si>
  <si>
    <t>YAI 5TH SECUNDERABAD CLUB YOUTH REGATTA 2025</t>
  </si>
  <si>
    <t xml:space="preserve">RAJA BHOJ MULTICLASS SAILING CHAMPIONSHIP 2025 </t>
  </si>
  <si>
    <t>CESC REGATTA 2025 PAWNA, PUNE</t>
  </si>
  <si>
    <t>INDIAN INTERNATIONAL YOUTH SAILING CHAMPIONSHIP 2026, TSA, CHENNAI</t>
  </si>
  <si>
    <t>4TH NORTH EAST REGATTA 2026</t>
  </si>
  <si>
    <t>AS ON:</t>
  </si>
  <si>
    <t>PERIOD</t>
  </si>
  <si>
    <t>FROM</t>
  </si>
  <si>
    <t>TO</t>
  </si>
  <si>
    <t>NO OF WEEKS TILL DATE</t>
  </si>
  <si>
    <t>SCORES</t>
  </si>
  <si>
    <t>NATIONALS SCORE + BEST TWO (OUT OF REST)</t>
  </si>
  <si>
    <t>KRISHNA VENKITACHALAM</t>
  </si>
  <si>
    <t>30.11.2012</t>
  </si>
  <si>
    <t>SHRINGHARI ROY</t>
  </si>
  <si>
    <t>SSC</t>
  </si>
  <si>
    <t>14.01.2011</t>
  </si>
  <si>
    <t>ALDRIN ANTONY</t>
  </si>
  <si>
    <t>09.07.2011</t>
  </si>
  <si>
    <t>BADRINATH NIRUDU</t>
  </si>
  <si>
    <t>29.08.2011</t>
  </si>
  <si>
    <t>VIRAT</t>
  </si>
  <si>
    <t>13.01.2016</t>
  </si>
  <si>
    <t>VUTLA NARASIMHA</t>
  </si>
  <si>
    <t>30.05.2011</t>
  </si>
  <si>
    <t>JAGRAV KUMAR</t>
  </si>
  <si>
    <t>02.01.2011</t>
  </si>
  <si>
    <t>NILKONDALA MANI</t>
  </si>
  <si>
    <t>31.07.2014</t>
  </si>
  <si>
    <t>SK RAMEEZA BHANU</t>
  </si>
  <si>
    <t>05.09.2011</t>
  </si>
  <si>
    <t>SIDDHI TONDON</t>
  </si>
  <si>
    <t>30.01.2013</t>
  </si>
  <si>
    <t>S VISHAL</t>
  </si>
  <si>
    <t>09.09.2011</t>
  </si>
  <si>
    <t>VANTAVA RAGHURAMAN</t>
  </si>
  <si>
    <t>02.12.2013</t>
  </si>
  <si>
    <t>AYUSH DIPAK NIKAM</t>
  </si>
  <si>
    <t>15.02.2012</t>
  </si>
  <si>
    <t>RAVI NAYAK PALTHYA</t>
  </si>
  <si>
    <t>24.03.2011</t>
  </si>
  <si>
    <t>SAMAR PANCHESHWAR</t>
  </si>
  <si>
    <t>02.01.2013</t>
  </si>
  <si>
    <t>19.03.2012</t>
  </si>
  <si>
    <t>SARTHAK SUDHIR NALWADE</t>
  </si>
  <si>
    <t>09.06.2011</t>
  </si>
  <si>
    <t>VINOD DANDU</t>
  </si>
  <si>
    <t>01.06.2011</t>
  </si>
  <si>
    <t>LIKHIT AHIRWAR</t>
  </si>
  <si>
    <t>30.09.2015</t>
  </si>
  <si>
    <t>A ASARF ALI</t>
  </si>
  <si>
    <t>09.11.2011</t>
  </si>
  <si>
    <t>K LOKESH</t>
  </si>
  <si>
    <t>15.07.2013</t>
  </si>
  <si>
    <t>SAKSHI KUMARI</t>
  </si>
  <si>
    <t>15.12.2013</t>
  </si>
  <si>
    <t>D AKSHAY KUMAR</t>
  </si>
  <si>
    <t>SRISHTI SINGH</t>
  </si>
  <si>
    <t>05.03.2013</t>
  </si>
  <si>
    <t>MD REHMAN</t>
  </si>
  <si>
    <t>13.10.2011</t>
  </si>
  <si>
    <t>N NAVEEN</t>
  </si>
  <si>
    <t>ALIZA FATIMA</t>
  </si>
  <si>
    <t>13.05.2012</t>
  </si>
  <si>
    <t>KARTIK</t>
  </si>
  <si>
    <t>11.10.2011</t>
  </si>
  <si>
    <t>VEER BATHAM</t>
  </si>
  <si>
    <t>12.06.2014</t>
  </si>
  <si>
    <t>ANUJ KUMAR SHARMA</t>
  </si>
  <si>
    <t>09.05.2011</t>
  </si>
  <si>
    <t>YUVRAAJ SIROHI</t>
  </si>
  <si>
    <t>23.05.2015</t>
  </si>
  <si>
    <t>ARJUN S MARATHE</t>
  </si>
  <si>
    <t>06.11.2013</t>
  </si>
  <si>
    <t>YERRABOINA GNANESHWARI</t>
  </si>
  <si>
    <t>28.12.2011</t>
  </si>
  <si>
    <t>A SAI VANEESHA</t>
  </si>
  <si>
    <t>26.03.2015</t>
  </si>
  <si>
    <t>RANVEER SINGH</t>
  </si>
  <si>
    <t>26.07.2012</t>
  </si>
  <si>
    <t>MEENIGA AKSHARA</t>
  </si>
  <si>
    <t>25.01.2013</t>
  </si>
  <si>
    <t>DHRUVI TANDON</t>
  </si>
  <si>
    <t>21.02.2012</t>
  </si>
  <si>
    <t>DEVARAJU KOUNIK VARDHAN</t>
  </si>
  <si>
    <t>06.02.2012</t>
  </si>
  <si>
    <t>NENSHI VERMA</t>
  </si>
  <si>
    <t>15.11.2013</t>
  </si>
  <si>
    <t>VADTHYA HANUMANTHU</t>
  </si>
  <si>
    <t>13.08.2013</t>
  </si>
  <si>
    <t>S ASHARAF</t>
  </si>
  <si>
    <t>19.03.2013</t>
  </si>
  <si>
    <t>MOHAMMESD AMAAN</t>
  </si>
  <si>
    <t>29.08.2012</t>
  </si>
  <si>
    <t>VIPASA SINGH</t>
  </si>
  <si>
    <t>26.01.2015</t>
  </si>
  <si>
    <t>AMYA KUMAR</t>
  </si>
  <si>
    <t>22.07.2012</t>
  </si>
  <si>
    <t>FREYANA DRIVER</t>
  </si>
  <si>
    <t>10.09.2011</t>
  </si>
  <si>
    <t>YASH</t>
  </si>
  <si>
    <t>01.01.2016</t>
  </si>
  <si>
    <t>YUVARAAJH GUPTHA VUTUKURI</t>
  </si>
  <si>
    <t>07.05.2015</t>
  </si>
  <si>
    <t>SAKSHI CHHOUNKER</t>
  </si>
  <si>
    <t>02.04.2011</t>
  </si>
  <si>
    <t>VIAAN JHAWAR</t>
  </si>
  <si>
    <t>06.12.2013</t>
  </si>
  <si>
    <t>VINAY</t>
  </si>
  <si>
    <t>16.01.2014</t>
  </si>
  <si>
    <t>RISHABH SOUR</t>
  </si>
  <si>
    <t>27.02.2013</t>
  </si>
  <si>
    <t>SONIYA RAMKUMAR BARAR</t>
  </si>
  <si>
    <t>GUNDEBOINA SINDHU SREE</t>
  </si>
  <si>
    <t>22.02.2012</t>
  </si>
  <si>
    <t>JEERU LIKITHA</t>
  </si>
  <si>
    <t>03.10.2012</t>
  </si>
  <si>
    <t>BANGARI VEER VIGNESH</t>
  </si>
  <si>
    <t>20.05.2015</t>
  </si>
  <si>
    <t>RAGUL NATHAN</t>
  </si>
  <si>
    <t>15.07.2003</t>
  </si>
  <si>
    <t>LAKSHYA C</t>
  </si>
  <si>
    <t>26.08.2013</t>
  </si>
  <si>
    <t>VYOM PRASHANT JADHAV</t>
  </si>
  <si>
    <t>14.12.2012</t>
  </si>
  <si>
    <t>VIPASHA SINGH</t>
  </si>
  <si>
    <t>G M ROHITH KRISH</t>
  </si>
  <si>
    <t>20.06.2013</t>
  </si>
  <si>
    <t>DEVANSH SHARMA</t>
  </si>
  <si>
    <t>INWTC (V)</t>
  </si>
  <si>
    <t>11.12.2013</t>
  </si>
  <si>
    <t>B ARNAV PILLAI</t>
  </si>
  <si>
    <t>03.09.2012</t>
  </si>
  <si>
    <t>VRITIKA SANDEEP MHATRE</t>
  </si>
  <si>
    <t>11.04.2016</t>
  </si>
  <si>
    <t>MOHD AMAAN SHAIKH</t>
  </si>
  <si>
    <t>08.06.2013</t>
  </si>
  <si>
    <t>K DHARSHAN</t>
  </si>
  <si>
    <t>23.04.2011</t>
  </si>
  <si>
    <t>AAHIL ASHPAK SHAIKH</t>
  </si>
  <si>
    <t>21.10.2017</t>
  </si>
  <si>
    <t>SHIVAAY SHEKHAR</t>
  </si>
  <si>
    <t>26.02.2018</t>
  </si>
  <si>
    <t>YUDHVEER SINGH</t>
  </si>
  <si>
    <t>EMESA</t>
  </si>
  <si>
    <t>11.10.2021</t>
  </si>
  <si>
    <t>APARNA CHOUDHARY</t>
  </si>
  <si>
    <t>04.06.2011</t>
  </si>
  <si>
    <t>KAVALI SHREEMAN NAIDU</t>
  </si>
  <si>
    <t>YUVRAJ</t>
  </si>
  <si>
    <t>13.07.2013</t>
  </si>
  <si>
    <t>YUVARAJ GUPTA</t>
  </si>
  <si>
    <t xml:space="preserve">AAYU </t>
  </si>
  <si>
    <t>30.06.2013</t>
  </si>
  <si>
    <t>PAGUDALA JHANSI</t>
  </si>
  <si>
    <t>21.12.2012</t>
  </si>
  <si>
    <t>SAKSHI</t>
  </si>
  <si>
    <t>A VARUN</t>
  </si>
  <si>
    <t>INWTC SVP</t>
  </si>
  <si>
    <t>27.06.2014</t>
  </si>
  <si>
    <t>SANDHYA</t>
  </si>
  <si>
    <t>20.11.2011</t>
  </si>
  <si>
    <t>ANIRUDH ARUN</t>
  </si>
  <si>
    <t>02.02.2012</t>
  </si>
  <si>
    <t>GARVIT KUMAR</t>
  </si>
  <si>
    <t>20.11.2012</t>
  </si>
  <si>
    <t>SAMRIDDHI BATHAM</t>
  </si>
  <si>
    <t>07.01.2012</t>
  </si>
  <si>
    <t>SHIVANSH PANDYA</t>
  </si>
  <si>
    <t>31.03.2011</t>
  </si>
  <si>
    <t>SAMAIRA TANDON</t>
  </si>
  <si>
    <t>04.06.2013</t>
  </si>
  <si>
    <t>PRIYANSHU GUPTA</t>
  </si>
  <si>
    <t>15.04.2011</t>
  </si>
  <si>
    <t>MEENAKSHI TRIVEDI</t>
  </si>
  <si>
    <t>18.02.2012</t>
  </si>
  <si>
    <t>ZAYAAN ZULFIKAR MANDASORWALA</t>
  </si>
  <si>
    <t>INWTC MUMBAI</t>
  </si>
  <si>
    <t>20.03.2012</t>
  </si>
  <si>
    <t>MADHAVI ARJUN</t>
  </si>
  <si>
    <t>RMSC</t>
  </si>
  <si>
    <t>22.06.2011</t>
  </si>
  <si>
    <t>VISHNU ADIRALA</t>
  </si>
  <si>
    <t>25.07.2011</t>
  </si>
  <si>
    <t>TECHNO 293 PLUS YOUTH</t>
  </si>
  <si>
    <t>NAME</t>
  </si>
  <si>
    <t xml:space="preserve">YAI YOUTH NATIONALS 2025, MARVE </t>
  </si>
  <si>
    <t xml:space="preserve">CESC REGATTA 2025 PAWNA, PUNE </t>
  </si>
  <si>
    <t>SAI SANTOSH PATIL</t>
  </si>
  <si>
    <t>15.10.2008</t>
  </si>
  <si>
    <t>TECHNO 293 U17 BOYS</t>
  </si>
  <si>
    <t>RAJA BHOJ MULTICLASS SAILING CHAMPIONSHIP 2025</t>
  </si>
  <si>
    <t>YAI All INDIA BOARDSAILING &amp; KITEBOARDING CHAMPIONSHIP 2026</t>
  </si>
  <si>
    <t>SAIL GOA 2026</t>
  </si>
  <si>
    <t>MOHIT SANDEEP MHATRE</t>
  </si>
  <si>
    <t>16.12.2011</t>
  </si>
  <si>
    <t>SOHAM YOGESH RAJPUT</t>
  </si>
  <si>
    <t>SOUMYAJEET RAY</t>
  </si>
  <si>
    <t>28.11.2011</t>
  </si>
  <si>
    <t>GAURAV SINGH BISHT</t>
  </si>
  <si>
    <t>18.10.2010</t>
  </si>
  <si>
    <t>RANVEER SHINDE</t>
  </si>
  <si>
    <t>17.08.2012</t>
  </si>
  <si>
    <t>INWTC, VIZAG</t>
  </si>
  <si>
    <t>TECHNO 293 U15 BOYS</t>
  </si>
  <si>
    <t xml:space="preserve">YAI YOUTH NATIONALS 2025, MARVE  </t>
  </si>
  <si>
    <t xml:space="preserve">SAIL GOA 2025 </t>
  </si>
  <si>
    <t xml:space="preserve">YAI YOUTH &amp; JUNIOR MULTICLASS CHAMPIONSHIP 2025  </t>
  </si>
  <si>
    <t>AS ON</t>
  </si>
  <si>
    <t>UDAIVEER SINGH JOHAL</t>
  </si>
  <si>
    <t>19.09.2013</t>
  </si>
  <si>
    <t>MG&amp;G AREA</t>
  </si>
  <si>
    <t>OM BABURAO KORVI</t>
  </si>
  <si>
    <t>VIHAAN PRAKASH</t>
  </si>
  <si>
    <t>21.05.2013</t>
  </si>
  <si>
    <t>AARADHYA PRATHMESH PARAB</t>
  </si>
  <si>
    <t>04.04.2012</t>
  </si>
  <si>
    <t>RANVEER S SHINDE</t>
  </si>
  <si>
    <t>INWTC VIZG</t>
  </si>
  <si>
    <t>ARJUN MARATHE</t>
  </si>
  <si>
    <t>VINAY SHARMA</t>
  </si>
  <si>
    <t>KABEER SHARMA</t>
  </si>
  <si>
    <t>06.09.2014</t>
  </si>
  <si>
    <t xml:space="preserve">TECHNO 293 U17 GIRL </t>
  </si>
  <si>
    <t xml:space="preserve">YAI YOUTH &amp; JUNIOR MULTICLASS CHAMPIONSHIP - 25  </t>
  </si>
  <si>
    <t xml:space="preserve">RAJA BHOJ MULTICLASS SAILING CHAMPIONSHIP 2025  </t>
  </si>
  <si>
    <t xml:space="preserve">CESC REGATTA 2025 PAWNA, PUNE                </t>
  </si>
  <si>
    <t>THIMITI RASHMITA</t>
  </si>
  <si>
    <t>18.09.2012</t>
  </si>
  <si>
    <t>MG&amp;G</t>
  </si>
  <si>
    <t>PRIYANSHI MAYUR PATIL</t>
  </si>
  <si>
    <t>TECHNO 293 U15 GIRLS</t>
  </si>
  <si>
    <t>YAI YOUTH &amp; JUNIOR MULTICLASS CHAMPIONSHIP 2025</t>
  </si>
  <si>
    <t>VAISHNAVI V KAJALE</t>
  </si>
  <si>
    <t>02.07.2013</t>
  </si>
  <si>
    <t>AYN</t>
  </si>
  <si>
    <t>ANANYA AWADHIYA</t>
  </si>
  <si>
    <t>04.01.2014</t>
  </si>
  <si>
    <t>05.04.2012</t>
  </si>
  <si>
    <t>ASMI NIKESH SHEREKAR</t>
  </si>
  <si>
    <t>02.01.2014</t>
  </si>
  <si>
    <t>MADHAV HARSANA</t>
  </si>
  <si>
    <t>10.03.2017</t>
  </si>
  <si>
    <t>RAVI KUMAR BENNEOLLU</t>
  </si>
  <si>
    <t>16.03.2011</t>
  </si>
  <si>
    <t>01.01.2011</t>
  </si>
  <si>
    <t>YAI YOUTH NATIONALS 2026</t>
  </si>
  <si>
    <t>17TH YAI MONSOON REGATTA 2026</t>
  </si>
  <si>
    <t>KONDA SAMANYU</t>
  </si>
  <si>
    <t>24.05.2013</t>
  </si>
  <si>
    <t>NEYYALA DHANALAXMI</t>
  </si>
  <si>
    <t>27.05.2013</t>
  </si>
  <si>
    <t>02.10.2012</t>
  </si>
  <si>
    <t>J SIRISHA</t>
  </si>
  <si>
    <t>SHAIKH MOHAMMED HAMMAD</t>
  </si>
  <si>
    <t>MG &amp; G AREA</t>
  </si>
  <si>
    <t>05.08.2013</t>
  </si>
  <si>
    <t>YATHARTH SANTOSH PAWALE</t>
  </si>
  <si>
    <t>SRUSHTI BRIJENDRA BARAR</t>
  </si>
  <si>
    <t>24.12.2013</t>
  </si>
  <si>
    <t>DEV</t>
  </si>
  <si>
    <t>POOJA</t>
  </si>
  <si>
    <t>29.04.2013</t>
  </si>
  <si>
    <t>SURAJ ARUN PATIL</t>
  </si>
  <si>
    <t>BSSC (R)'</t>
  </si>
  <si>
    <t>04.08.2012</t>
  </si>
  <si>
    <t>YOJIT LALIT KUMAR SINGH</t>
  </si>
  <si>
    <t>06.08.2014</t>
  </si>
  <si>
    <t>VEDANT VINOD PATIL</t>
  </si>
  <si>
    <t>BSSC</t>
  </si>
  <si>
    <t>04.02.2012</t>
  </si>
  <si>
    <t>VIVEK LAXMAN ADHAGALE</t>
  </si>
  <si>
    <t>07.09.2011</t>
  </si>
  <si>
    <t>TECHNO 293 U13 (BOYS)</t>
  </si>
  <si>
    <t>10.01.2014</t>
  </si>
  <si>
    <t>RAYHAAN MEKKAL GODHWANI</t>
  </si>
  <si>
    <t>TECHNO 293 U13 (GIRLS)</t>
  </si>
  <si>
    <t>6TH SECUNDERABAD YOUTH OPEN REGATTA 2026</t>
  </si>
  <si>
    <t>3rd RAJA BHOJ MULTICALSS SAILING CHAMPIONSHIP 2026</t>
  </si>
  <si>
    <t>T AKHIL</t>
  </si>
  <si>
    <t>ELIJIAS M MOMIN</t>
  </si>
  <si>
    <t>USC</t>
  </si>
  <si>
    <t>13.02.2013</t>
  </si>
  <si>
    <t>AREPALLY GRACEY</t>
  </si>
  <si>
    <t>15.10.2013</t>
  </si>
  <si>
    <t>RAJVEER RAJPUT</t>
  </si>
  <si>
    <t>PRINCE BARAR</t>
  </si>
  <si>
    <t>14.03.2012</t>
  </si>
  <si>
    <t>DIANG JAKKAMDIL T SANGMA</t>
  </si>
  <si>
    <t>27.06.2012</t>
  </si>
  <si>
    <t>ANINDITA BARMAN</t>
  </si>
  <si>
    <t>YCH</t>
  </si>
  <si>
    <t>02.05.2014</t>
  </si>
  <si>
    <t>AARAN MALIK</t>
  </si>
  <si>
    <t>09.04.2010</t>
  </si>
  <si>
    <t>EMESC BHOPAL</t>
  </si>
  <si>
    <t>SWASTIK GAUTAM</t>
  </si>
  <si>
    <t>20.07.2010</t>
  </si>
  <si>
    <t>ANKIT VISHWAKARMA</t>
  </si>
  <si>
    <t>AYAN KHAN</t>
  </si>
  <si>
    <t>MPYA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</si>
</sst>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_(&quot;$&quot;* \(#,##0.00\);_(&quot;$&quot;* &quot;-&quot;??_);_(@_)"/>
  </numFmts>
  <fonts count="28" x14ac:knownFonts="1">
    <font>
      <sz val="11"/>
      <color theme="1"/>
      <name val="Calibri"/>
      <family val="2"/>
      <scheme val="minor"/>
    </font>
    <font>
      <b/>
      <u/>
      <sz val="11"/>
      <color theme="1"/>
      <name val="Calibri"/>
      <family val="2"/>
      <scheme val="minor"/>
    </font>
    <font>
      <sz val="11"/>
      <name val="Calibri"/>
      <family val="2"/>
      <scheme val="minor"/>
    </font>
    <font>
      <b/>
      <sz val="11"/>
      <color theme="1"/>
      <name val="Calibri"/>
      <family val="2"/>
      <scheme val="minor"/>
    </font>
    <font>
      <b/>
      <u/>
      <sz val="16"/>
      <color theme="1"/>
      <name val="Calibri"/>
      <family val="2"/>
      <scheme val="minor"/>
    </font>
    <font>
      <u/>
      <sz val="16"/>
      <color theme="1"/>
      <name val="Calibri"/>
      <family val="2"/>
      <scheme val="minor"/>
    </font>
    <font>
      <u/>
      <sz val="11"/>
      <color theme="1"/>
      <name val="Calibri"/>
      <family val="2"/>
      <scheme val="minor"/>
    </font>
    <font>
      <sz val="11"/>
      <color rgb="FFFF0000"/>
      <name val="Calibri"/>
      <family val="2"/>
      <scheme val="minor"/>
    </font>
    <font>
      <b/>
      <sz val="11"/>
      <name val="Calibri"/>
      <family val="2"/>
      <scheme val="minor"/>
    </font>
    <font>
      <sz val="11"/>
      <color theme="1"/>
      <name val="Calibri"/>
      <family val="2"/>
      <scheme val="minor"/>
    </font>
    <font>
      <b/>
      <u/>
      <sz val="12"/>
      <color theme="1"/>
      <name val="Calibri"/>
      <family val="2"/>
      <scheme val="minor"/>
    </font>
    <font>
      <b/>
      <u/>
      <sz val="12"/>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2"/>
      <name val="Calibri"/>
      <family val="2"/>
      <scheme val="minor"/>
    </font>
    <font>
      <b/>
      <sz val="24"/>
      <color theme="1"/>
      <name val="Calibri"/>
      <family val="2"/>
      <scheme val="minor"/>
    </font>
    <font>
      <sz val="16"/>
      <color theme="1"/>
      <name val="Calibri"/>
      <family val="2"/>
      <scheme val="minor"/>
    </font>
    <font>
      <b/>
      <sz val="14"/>
      <name val="Calibri"/>
      <family val="2"/>
      <scheme val="minor"/>
    </font>
    <font>
      <b/>
      <sz val="14"/>
      <color theme="1"/>
      <name val="Calibri"/>
      <family val="2"/>
      <scheme val="minor"/>
    </font>
    <font>
      <sz val="14"/>
      <name val="Calibri"/>
      <family val="2"/>
      <scheme val="minor"/>
    </font>
    <font>
      <sz val="14"/>
      <color theme="1"/>
      <name val="Calibri"/>
      <family val="2"/>
      <scheme val="minor"/>
    </font>
    <font>
      <sz val="14"/>
      <color rgb="FFFF0000"/>
      <name val="Calibri"/>
      <family val="2"/>
      <scheme val="minor"/>
    </font>
    <font>
      <b/>
      <sz val="9"/>
      <color indexed="81"/>
      <name val="Tahoma"/>
      <family val="2"/>
    </font>
    <font>
      <sz val="9"/>
      <color indexed="81"/>
      <name val="Tahoma"/>
      <family val="2"/>
    </font>
    <font>
      <b/>
      <sz val="28"/>
      <color theme="1"/>
      <name val="Calibri"/>
      <family val="2"/>
      <scheme val="minor"/>
    </font>
    <font>
      <b/>
      <sz val="9"/>
      <color indexed="81"/>
      <name val="Tahoma"/>
      <charset val="1"/>
    </font>
    <font>
      <sz val="9"/>
      <color indexed="81"/>
      <name val="Tahoma"/>
      <charset val="1"/>
    </font>
  </fonts>
  <fills count="11">
    <fill>
      <patternFill patternType="none"/>
    </fill>
    <fill>
      <patternFill patternType="gray125"/>
    </fill>
    <fill>
      <patternFill patternType="solid">
        <fgColor theme="9"/>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theme="4" tint="0.79998168889431442"/>
        <bgColor indexed="65"/>
      </patternFill>
    </fill>
    <fill>
      <patternFill patternType="solid">
        <fgColor rgb="FF00B050"/>
        <bgColor indexed="64"/>
      </patternFill>
    </fill>
    <fill>
      <patternFill patternType="solid">
        <fgColor theme="2" tint="-9.9978637043366805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164" fontId="9" fillId="0" borderId="0" applyFont="0" applyFill="0" applyBorder="0" applyAlignment="0" applyProtection="0"/>
    <xf numFmtId="0" fontId="9" fillId="8" borderId="0" applyNumberFormat="0" applyBorder="0" applyAlignment="0" applyProtection="0"/>
  </cellStyleXfs>
  <cellXfs count="216">
    <xf numFmtId="0" fontId="0" fillId="0" borderId="0" xfId="0"/>
    <xf numFmtId="0" fontId="0" fillId="0" borderId="0" xfId="0" applyAlignment="1">
      <alignment horizontal="center" vertical="center"/>
    </xf>
    <xf numFmtId="0" fontId="0" fillId="0" borderId="1" xfId="0" quotePrefix="1" applyFont="1" applyBorder="1" applyAlignment="1">
      <alignment horizontal="center" vertical="center" wrapText="1"/>
    </xf>
    <xf numFmtId="0" fontId="0" fillId="0" borderId="1" xfId="0" applyFont="1" applyBorder="1"/>
    <xf numFmtId="49" fontId="3" fillId="2" borderId="1" xfId="0" applyNumberFormat="1" applyFont="1" applyFill="1" applyBorder="1" applyAlignment="1">
      <alignment horizontal="center" vertical="center" wrapText="1"/>
    </xf>
    <xf numFmtId="0" fontId="0" fillId="0" borderId="0" xfId="0" applyFont="1"/>
    <xf numFmtId="0" fontId="3" fillId="0" borderId="0" xfId="0" applyFont="1" applyAlignment="1">
      <alignment horizontal="center" vertical="center"/>
    </xf>
    <xf numFmtId="0" fontId="0" fillId="0" borderId="0" xfId="0" applyFont="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0" fillId="0" borderId="1" xfId="0" applyBorder="1" applyAlignment="1">
      <alignment vertical="center"/>
    </xf>
    <xf numFmtId="49" fontId="0" fillId="0" borderId="0" xfId="0" applyNumberFormat="1" applyAlignment="1">
      <alignment horizontal="center" vertical="center"/>
    </xf>
    <xf numFmtId="0" fontId="0" fillId="0" borderId="1" xfId="0" applyBorder="1" applyAlignment="1">
      <alignment vertical="center" wrapText="1"/>
    </xf>
    <xf numFmtId="0" fontId="3" fillId="0" borderId="0" xfId="0" applyFont="1" applyBorder="1" applyAlignment="1">
      <alignment horizontal="center" vertical="center"/>
    </xf>
    <xf numFmtId="0" fontId="3" fillId="5"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0" fillId="0" borderId="1" xfId="0" applyNumberFormat="1" applyBorder="1" applyAlignment="1">
      <alignment horizontal="center" vertical="center"/>
    </xf>
    <xf numFmtId="0" fontId="0" fillId="0" borderId="0" xfId="0" applyNumberFormat="1" applyAlignment="1">
      <alignment horizontal="center" vertical="center"/>
    </xf>
    <xf numFmtId="0" fontId="0" fillId="3" borderId="1" xfId="0" applyNumberFormat="1" applyFont="1" applyFill="1" applyBorder="1" applyAlignment="1">
      <alignment horizontal="center" vertical="center" wrapText="1"/>
    </xf>
    <xf numFmtId="0" fontId="0" fillId="0" borderId="1" xfId="0" applyBorder="1" applyAlignment="1">
      <alignment horizontal="left" vertical="center" wrapText="1"/>
    </xf>
    <xf numFmtId="0" fontId="0" fillId="2" borderId="1" xfId="0" applyNumberFormat="1" applyFont="1" applyFill="1" applyBorder="1" applyAlignment="1">
      <alignment horizontal="center" vertical="center"/>
    </xf>
    <xf numFmtId="0" fontId="0" fillId="6" borderId="0" xfId="0" applyFill="1" applyAlignment="1">
      <alignment vertical="center"/>
    </xf>
    <xf numFmtId="2" fontId="0" fillId="2" borderId="1" xfId="0" applyNumberFormat="1" applyFill="1" applyBorder="1" applyAlignment="1">
      <alignment horizontal="center" vertical="center"/>
    </xf>
    <xf numFmtId="0" fontId="2" fillId="0" borderId="0" xfId="0" applyFont="1" applyAlignment="1">
      <alignment vertical="center"/>
    </xf>
    <xf numFmtId="0" fontId="0" fillId="3" borderId="0" xfId="0" applyFill="1" applyAlignment="1">
      <alignment vertical="center"/>
    </xf>
    <xf numFmtId="2" fontId="0" fillId="7" borderId="1" xfId="0" applyNumberFormat="1" applyFont="1" applyFill="1" applyBorder="1" applyAlignment="1">
      <alignment horizontal="center" vertical="center"/>
    </xf>
    <xf numFmtId="0" fontId="0" fillId="7" borderId="0" xfId="0" applyFill="1" applyAlignment="1">
      <alignment horizontal="center" vertical="center"/>
    </xf>
    <xf numFmtId="0" fontId="0" fillId="2" borderId="0" xfId="0" applyFill="1" applyAlignment="1">
      <alignment horizontal="center" vertical="center"/>
    </xf>
    <xf numFmtId="49" fontId="0" fillId="2" borderId="0" xfId="0" applyNumberFormat="1" applyFill="1" applyAlignment="1">
      <alignment horizontal="center" vertical="center"/>
    </xf>
    <xf numFmtId="0" fontId="3" fillId="5" borderId="1" xfId="0" applyFont="1" applyFill="1" applyBorder="1" applyAlignment="1">
      <alignment horizontal="center" vertical="center"/>
    </xf>
    <xf numFmtId="2" fontId="0" fillId="2" borderId="1" xfId="0" applyNumberFormat="1" applyFont="1" applyFill="1" applyBorder="1" applyAlignment="1">
      <alignment horizontal="center" vertical="center"/>
    </xf>
    <xf numFmtId="0" fontId="0" fillId="7" borderId="0" xfId="0" applyFill="1" applyAlignment="1">
      <alignment vertical="center"/>
    </xf>
    <xf numFmtId="0" fontId="0" fillId="2" borderId="0" xfId="0" applyFill="1" applyAlignment="1">
      <alignment vertical="center"/>
    </xf>
    <xf numFmtId="0" fontId="0" fillId="2" borderId="0" xfId="0" applyNumberFormat="1" applyFill="1" applyAlignment="1">
      <alignment horizontal="center" vertical="center"/>
    </xf>
    <xf numFmtId="0" fontId="0" fillId="2" borderId="0" xfId="0" applyFont="1" applyFill="1" applyAlignment="1">
      <alignment horizontal="center" vertical="center"/>
    </xf>
    <xf numFmtId="2" fontId="0" fillId="2" borderId="1" xfId="0" applyNumberFormat="1" applyFont="1" applyFill="1" applyBorder="1" applyAlignment="1">
      <alignment horizontal="center" vertical="center" wrapText="1"/>
    </xf>
    <xf numFmtId="0" fontId="0" fillId="0" borderId="0" xfId="0" applyFont="1" applyBorder="1" applyAlignment="1">
      <alignment horizontal="center" vertical="center"/>
    </xf>
    <xf numFmtId="0" fontId="0" fillId="0" borderId="0" xfId="0" applyAlignment="1">
      <alignment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Alignment="1">
      <alignment horizontal="center" vertical="center"/>
    </xf>
    <xf numFmtId="0" fontId="0" fillId="0" borderId="1" xfId="0" applyBorder="1" applyAlignment="1">
      <alignment vertical="center"/>
    </xf>
    <xf numFmtId="0" fontId="2" fillId="0" borderId="1" xfId="0" applyFont="1" applyBorder="1" applyAlignment="1">
      <alignment horizontal="center" vertical="center"/>
    </xf>
    <xf numFmtId="0" fontId="0" fillId="0" borderId="1" xfId="0" applyFont="1" applyBorder="1" applyAlignment="1">
      <alignment vertical="center"/>
    </xf>
    <xf numFmtId="0" fontId="0" fillId="0" borderId="1" xfId="0" applyFont="1" applyBorder="1" applyAlignment="1">
      <alignment horizontal="center" vertical="center"/>
    </xf>
    <xf numFmtId="0" fontId="0" fillId="0" borderId="1" xfId="0" applyBorder="1" applyAlignment="1">
      <alignment horizontal="center" vertical="center" wrapText="1"/>
    </xf>
    <xf numFmtId="0" fontId="0" fillId="0" borderId="4" xfId="0" applyFont="1" applyBorder="1" applyAlignment="1">
      <alignment horizontal="center" vertical="center"/>
    </xf>
    <xf numFmtId="0" fontId="0" fillId="0" borderId="4" xfId="0" applyFont="1" applyFill="1" applyBorder="1" applyAlignment="1">
      <alignment horizontal="center" vertical="center" wrapText="1"/>
    </xf>
    <xf numFmtId="0" fontId="0" fillId="2" borderId="4" xfId="0" applyNumberFormat="1" applyFont="1" applyFill="1" applyBorder="1" applyAlignment="1">
      <alignment horizontal="center" vertical="center"/>
    </xf>
    <xf numFmtId="0" fontId="0" fillId="0" borderId="4" xfId="0" applyFont="1" applyFill="1" applyBorder="1" applyAlignment="1">
      <alignment horizontal="left" vertical="center" wrapText="1"/>
    </xf>
    <xf numFmtId="0" fontId="0" fillId="0" borderId="1" xfId="0" applyFont="1" applyBorder="1" applyAlignment="1">
      <alignment wrapText="1"/>
    </xf>
    <xf numFmtId="0" fontId="0" fillId="0" borderId="4" xfId="0" applyFont="1" applyBorder="1" applyAlignment="1">
      <alignment horizontal="left" vertical="center"/>
    </xf>
    <xf numFmtId="1" fontId="0" fillId="7" borderId="2" xfId="0" applyNumberFormat="1" applyFont="1" applyFill="1" applyBorder="1" applyAlignment="1">
      <alignment horizontal="center" vertical="center"/>
    </xf>
    <xf numFmtId="0" fontId="0" fillId="0" borderId="0" xfId="0" applyFont="1" applyBorder="1"/>
    <xf numFmtId="0" fontId="0" fillId="0" borderId="1" xfId="0" applyFont="1" applyFill="1" applyBorder="1" applyAlignment="1">
      <alignment horizontal="left" vertical="center" wrapText="1"/>
    </xf>
    <xf numFmtId="0" fontId="7" fillId="0" borderId="0" xfId="0" applyFont="1" applyAlignment="1">
      <alignment vertical="center"/>
    </xf>
    <xf numFmtId="0" fontId="2" fillId="0" borderId="1" xfId="0" applyFont="1" applyBorder="1" applyAlignment="1">
      <alignment horizontal="center" vertical="center" wrapText="1"/>
    </xf>
    <xf numFmtId="0" fontId="2" fillId="0" borderId="4" xfId="0" applyFont="1" applyBorder="1" applyAlignment="1">
      <alignment vertical="center" wrapText="1"/>
    </xf>
    <xf numFmtId="0" fontId="0" fillId="0" borderId="0" xfId="0" applyBorder="1" applyAlignment="1">
      <alignment horizontal="center" vertical="center"/>
    </xf>
    <xf numFmtId="0" fontId="6" fillId="0" borderId="0" xfId="0" applyFont="1" applyBorder="1" applyAlignment="1">
      <alignment horizontal="center" vertical="center"/>
    </xf>
    <xf numFmtId="0" fontId="12" fillId="7" borderId="0" xfId="0" applyFont="1" applyFill="1" applyAlignment="1">
      <alignment horizontal="center" vertical="center"/>
    </xf>
    <xf numFmtId="49" fontId="13" fillId="2"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xf>
    <xf numFmtId="0" fontId="14" fillId="5" borderId="4" xfId="0" applyFont="1" applyFill="1" applyBorder="1" applyAlignment="1">
      <alignment vertical="center" wrapText="1"/>
    </xf>
    <xf numFmtId="0" fontId="12" fillId="0" borderId="1" xfId="0" applyFont="1" applyBorder="1" applyAlignment="1">
      <alignment horizontal="center" vertical="center"/>
    </xf>
    <xf numFmtId="0" fontId="12" fillId="0" borderId="1" xfId="0" applyFont="1" applyBorder="1" applyAlignment="1">
      <alignment vertical="center"/>
    </xf>
    <xf numFmtId="0" fontId="12" fillId="0" borderId="1" xfId="0" applyNumberFormat="1" applyFont="1" applyBorder="1" applyAlignment="1">
      <alignment horizontal="center" vertical="center"/>
    </xf>
    <xf numFmtId="0" fontId="15" fillId="0" borderId="1" xfId="0" applyFont="1" applyBorder="1" applyAlignment="1">
      <alignment horizontal="center" vertical="center"/>
    </xf>
    <xf numFmtId="2" fontId="12" fillId="2" borderId="1" xfId="0" applyNumberFormat="1" applyFont="1" applyFill="1" applyBorder="1" applyAlignment="1">
      <alignment horizontal="center" vertical="center"/>
    </xf>
    <xf numFmtId="2" fontId="12" fillId="7" borderId="1" xfId="0" applyNumberFormat="1" applyFont="1" applyFill="1" applyBorder="1" applyAlignment="1">
      <alignment horizontal="center" vertical="center"/>
    </xf>
    <xf numFmtId="2" fontId="15" fillId="2" borderId="1" xfId="0" applyNumberFormat="1" applyFont="1" applyFill="1" applyBorder="1" applyAlignment="1">
      <alignment horizontal="center" vertical="center"/>
    </xf>
    <xf numFmtId="0" fontId="15" fillId="0" borderId="1" xfId="0" applyFont="1" applyFill="1" applyBorder="1"/>
    <xf numFmtId="0" fontId="15" fillId="0" borderId="1" xfId="0" applyFont="1" applyBorder="1"/>
    <xf numFmtId="0" fontId="15" fillId="0" borderId="1" xfId="0" applyFont="1" applyBorder="1" applyAlignment="1">
      <alignment horizontal="center"/>
    </xf>
    <xf numFmtId="0" fontId="15" fillId="0" borderId="1" xfId="0" applyFont="1" applyBorder="1" applyAlignment="1">
      <alignment vertical="center"/>
    </xf>
    <xf numFmtId="0" fontId="15" fillId="0" borderId="1" xfId="0" applyNumberFormat="1" applyFont="1" applyBorder="1" applyAlignment="1">
      <alignment horizontal="center" vertical="center"/>
    </xf>
    <xf numFmtId="0" fontId="15" fillId="0" borderId="1" xfId="0" applyFont="1" applyBorder="1" applyAlignment="1">
      <alignment horizontal="left" vertical="center"/>
    </xf>
    <xf numFmtId="0" fontId="12" fillId="0" borderId="1" xfId="0" applyFont="1" applyBorder="1" applyAlignment="1">
      <alignment horizontal="left" vertical="center"/>
    </xf>
    <xf numFmtId="0" fontId="6" fillId="0" borderId="0" xfId="0" applyFont="1" applyBorder="1" applyAlignment="1">
      <alignment horizontal="center" vertical="center"/>
    </xf>
    <xf numFmtId="0" fontId="0" fillId="3" borderId="2" xfId="0" applyNumberFormat="1" applyFont="1" applyFill="1" applyBorder="1" applyAlignment="1">
      <alignment horizontal="center" vertical="center"/>
    </xf>
    <xf numFmtId="0" fontId="0" fillId="0" borderId="10" xfId="0" applyFont="1" applyFill="1" applyBorder="1" applyAlignment="1">
      <alignment horizontal="center" vertical="center"/>
    </xf>
    <xf numFmtId="0" fontId="11" fillId="5" borderId="9" xfId="0" applyNumberFormat="1" applyFont="1" applyFill="1" applyBorder="1" applyAlignment="1">
      <alignment vertical="center" wrapText="1"/>
    </xf>
    <xf numFmtId="0" fontId="3" fillId="5" borderId="0" xfId="0" applyFont="1" applyFill="1" applyBorder="1" applyAlignment="1">
      <alignment horizontal="center" vertical="center"/>
    </xf>
    <xf numFmtId="0" fontId="2" fillId="0" borderId="0" xfId="0" applyFont="1" applyAlignment="1">
      <alignment horizontal="center"/>
    </xf>
    <xf numFmtId="0" fontId="12" fillId="0" borderId="0" xfId="0" applyFont="1" applyAlignment="1">
      <alignment vertical="center"/>
    </xf>
    <xf numFmtId="15" fontId="18" fillId="9" borderId="1" xfId="0" applyNumberFormat="1" applyFont="1" applyFill="1" applyBorder="1" applyAlignment="1">
      <alignment horizontal="center" vertical="center" wrapText="1"/>
    </xf>
    <xf numFmtId="15" fontId="18" fillId="4" borderId="1" xfId="0" applyNumberFormat="1" applyFont="1" applyFill="1" applyBorder="1" applyAlignment="1">
      <alignment horizontal="center" vertical="center" wrapText="1"/>
    </xf>
    <xf numFmtId="49" fontId="18" fillId="2" borderId="1" xfId="0" applyNumberFormat="1" applyFont="1" applyFill="1" applyBorder="1" applyAlignment="1">
      <alignment horizontal="center" vertical="center" wrapText="1"/>
    </xf>
    <xf numFmtId="0" fontId="18" fillId="5" borderId="1" xfId="0" applyFont="1" applyFill="1" applyBorder="1" applyAlignment="1">
      <alignment horizontal="center" vertical="center"/>
    </xf>
    <xf numFmtId="0" fontId="20" fillId="0" borderId="1" xfId="0" applyFont="1" applyBorder="1" applyAlignment="1">
      <alignment horizontal="center" vertical="center"/>
    </xf>
    <xf numFmtId="0" fontId="20" fillId="3" borderId="1" xfId="0" applyFont="1" applyFill="1" applyBorder="1" applyAlignment="1">
      <alignment vertical="center"/>
    </xf>
    <xf numFmtId="0" fontId="20" fillId="3" borderId="1" xfId="0" applyFont="1" applyFill="1" applyBorder="1" applyAlignment="1">
      <alignment horizontal="center" vertical="center"/>
    </xf>
    <xf numFmtId="0" fontId="20" fillId="3" borderId="1" xfId="0" applyFont="1" applyFill="1" applyBorder="1" applyAlignment="1">
      <alignment horizontal="left" vertical="center"/>
    </xf>
    <xf numFmtId="0" fontId="21" fillId="0" borderId="1" xfId="0" applyFont="1" applyBorder="1" applyAlignment="1">
      <alignment horizontal="center" vertical="center"/>
    </xf>
    <xf numFmtId="0" fontId="20" fillId="0" borderId="1" xfId="0" applyNumberFormat="1" applyFont="1" applyBorder="1" applyAlignment="1">
      <alignment horizontal="center" vertical="center" wrapText="1"/>
    </xf>
    <xf numFmtId="2" fontId="20" fillId="2" borderId="1" xfId="0" applyNumberFormat="1" applyFont="1" applyFill="1" applyBorder="1" applyAlignment="1">
      <alignment horizontal="center" vertical="center"/>
    </xf>
    <xf numFmtId="0" fontId="21" fillId="3" borderId="1" xfId="0" applyFont="1" applyFill="1" applyBorder="1" applyAlignment="1">
      <alignment horizontal="center" vertical="center"/>
    </xf>
    <xf numFmtId="0" fontId="21" fillId="8" borderId="1" xfId="2" applyFont="1" applyBorder="1" applyAlignment="1">
      <alignment horizontal="center" vertical="center"/>
    </xf>
    <xf numFmtId="0" fontId="21" fillId="2" borderId="1" xfId="0" applyNumberFormat="1" applyFont="1" applyFill="1" applyBorder="1" applyAlignment="1">
      <alignment horizontal="center" vertical="center"/>
    </xf>
    <xf numFmtId="2" fontId="21" fillId="7" borderId="1" xfId="0" applyNumberFormat="1" applyFont="1" applyFill="1" applyBorder="1" applyAlignment="1">
      <alignment horizontal="center" vertical="center"/>
    </xf>
    <xf numFmtId="0" fontId="20" fillId="0" borderId="1" xfId="0" applyFont="1" applyFill="1" applyBorder="1" applyAlignment="1">
      <alignment vertical="center"/>
    </xf>
    <xf numFmtId="0" fontId="20" fillId="0" borderId="1" xfId="0" applyFont="1" applyFill="1" applyBorder="1" applyAlignment="1">
      <alignment horizontal="center" vertical="center"/>
    </xf>
    <xf numFmtId="0" fontId="21" fillId="0" borderId="1" xfId="0" applyFont="1" applyBorder="1" applyAlignment="1">
      <alignment horizontal="left" vertical="center"/>
    </xf>
    <xf numFmtId="0" fontId="21" fillId="3" borderId="1" xfId="2" applyFont="1" applyFill="1" applyBorder="1" applyAlignment="1">
      <alignment horizontal="center" vertical="center"/>
    </xf>
    <xf numFmtId="0" fontId="20" fillId="3" borderId="1" xfId="0" applyNumberFormat="1" applyFont="1" applyFill="1" applyBorder="1" applyAlignment="1">
      <alignment horizontal="center" vertical="center" wrapText="1"/>
    </xf>
    <xf numFmtId="0" fontId="2" fillId="0" borderId="0" xfId="0" applyFont="1"/>
    <xf numFmtId="0" fontId="20" fillId="0" borderId="1" xfId="0" applyFont="1" applyBorder="1" applyAlignment="1">
      <alignment vertical="center"/>
    </xf>
    <xf numFmtId="0" fontId="20" fillId="0" borderId="1" xfId="0" applyFont="1" applyBorder="1" applyAlignment="1">
      <alignment horizontal="left" vertical="center"/>
    </xf>
    <xf numFmtId="0" fontId="2" fillId="6" borderId="0" xfId="0" applyFont="1" applyFill="1"/>
    <xf numFmtId="0" fontId="20" fillId="0" borderId="1" xfId="0" applyFont="1" applyFill="1" applyBorder="1" applyAlignment="1">
      <alignment horizontal="left" vertical="center"/>
    </xf>
    <xf numFmtId="0" fontId="21" fillId="0" borderId="1" xfId="0" applyFont="1" applyBorder="1" applyAlignment="1">
      <alignment vertical="center"/>
    </xf>
    <xf numFmtId="0" fontId="21" fillId="0" borderId="1" xfId="0" applyFont="1" applyFill="1" applyBorder="1" applyAlignment="1">
      <alignment vertical="center"/>
    </xf>
    <xf numFmtId="0" fontId="21" fillId="0" borderId="1" xfId="0" applyFont="1" applyFill="1" applyBorder="1" applyAlignment="1">
      <alignment horizontal="center" vertical="center"/>
    </xf>
    <xf numFmtId="2" fontId="21" fillId="2" borderId="1" xfId="0" applyNumberFormat="1" applyFont="1" applyFill="1" applyBorder="1" applyAlignment="1">
      <alignment horizontal="center" vertical="center"/>
    </xf>
    <xf numFmtId="0" fontId="7" fillId="0" borderId="0" xfId="0" applyFont="1"/>
    <xf numFmtId="14" fontId="21" fillId="0" borderId="1" xfId="0" applyNumberFormat="1" applyFont="1" applyBorder="1" applyAlignment="1">
      <alignment horizontal="left" vertical="center"/>
    </xf>
    <xf numFmtId="0" fontId="0" fillId="0" borderId="0" xfId="0" applyFont="1" applyAlignment="1">
      <alignment horizontal="center"/>
    </xf>
    <xf numFmtId="0" fontId="0" fillId="0" borderId="0" xfId="0" applyFont="1" applyAlignment="1">
      <alignment horizontal="left"/>
    </xf>
    <xf numFmtId="0" fontId="0" fillId="2" borderId="0" xfId="0" applyFont="1" applyFill="1" applyAlignment="1">
      <alignment horizontal="left"/>
    </xf>
    <xf numFmtId="0" fontId="0" fillId="2" borderId="0" xfId="0" applyFont="1" applyFill="1" applyAlignment="1">
      <alignment horizontal="center"/>
    </xf>
    <xf numFmtId="0" fontId="2" fillId="7" borderId="0" xfId="0" applyFont="1" applyFill="1" applyAlignment="1">
      <alignment horizontal="center"/>
    </xf>
    <xf numFmtId="49" fontId="19" fillId="2" borderId="1" xfId="0" applyNumberFormat="1" applyFont="1" applyFill="1" applyBorder="1" applyAlignment="1">
      <alignment horizontal="center" vertical="center" wrapText="1"/>
    </xf>
    <xf numFmtId="0" fontId="19" fillId="5" borderId="1" xfId="0" applyFont="1" applyFill="1" applyBorder="1" applyAlignment="1">
      <alignment horizontal="center" vertical="center"/>
    </xf>
    <xf numFmtId="0" fontId="21" fillId="0" borderId="1" xfId="0" quotePrefix="1" applyFont="1" applyBorder="1" applyAlignment="1">
      <alignment horizontal="center" vertical="center" wrapText="1"/>
    </xf>
    <xf numFmtId="0" fontId="21" fillId="3" borderId="1" xfId="0" applyFont="1" applyFill="1" applyBorder="1" applyAlignment="1">
      <alignment horizontal="left" vertical="center" wrapText="1"/>
    </xf>
    <xf numFmtId="0" fontId="21" fillId="0" borderId="1" xfId="0" applyFont="1" applyBorder="1" applyAlignment="1">
      <alignment vertical="center" wrapText="1"/>
    </xf>
    <xf numFmtId="0" fontId="21" fillId="3" borderId="1" xfId="0" applyNumberFormat="1" applyFont="1" applyFill="1" applyBorder="1" applyAlignment="1">
      <alignment horizontal="center" vertical="center" wrapText="1"/>
    </xf>
    <xf numFmtId="2" fontId="21" fillId="2" borderId="1" xfId="0" applyNumberFormat="1" applyFont="1" applyFill="1" applyBorder="1" applyAlignment="1">
      <alignment horizontal="center" vertical="center" wrapText="1"/>
    </xf>
    <xf numFmtId="0" fontId="21" fillId="0" borderId="0" xfId="0" applyFont="1" applyAlignment="1">
      <alignment vertical="center"/>
    </xf>
    <xf numFmtId="0" fontId="21" fillId="10" borderId="1" xfId="0" applyFont="1" applyFill="1" applyBorder="1" applyAlignment="1">
      <alignment horizontal="left" vertical="center"/>
    </xf>
    <xf numFmtId="0" fontId="21" fillId="0" borderId="1" xfId="0" applyFont="1" applyBorder="1" applyAlignment="1">
      <alignment horizontal="center" vertical="center" wrapText="1"/>
    </xf>
    <xf numFmtId="0" fontId="21" fillId="0" borderId="0" xfId="0" applyFont="1" applyAlignment="1">
      <alignment horizontal="center" vertical="center"/>
    </xf>
    <xf numFmtId="0" fontId="20" fillId="10" borderId="1" xfId="0" applyFont="1" applyFill="1" applyBorder="1" applyAlignment="1">
      <alignment vertical="center"/>
    </xf>
    <xf numFmtId="0" fontId="21" fillId="0" borderId="1" xfId="0" applyFont="1" applyBorder="1" applyAlignment="1">
      <alignment horizontal="left" vertical="center" wrapText="1"/>
    </xf>
    <xf numFmtId="2" fontId="20" fillId="2" borderId="1" xfId="0" applyNumberFormat="1" applyFont="1" applyFill="1" applyBorder="1" applyAlignment="1">
      <alignment horizontal="center" vertical="center" wrapText="1"/>
    </xf>
    <xf numFmtId="0" fontId="20" fillId="0" borderId="1" xfId="0" applyFont="1" applyBorder="1" applyAlignment="1">
      <alignment vertical="center" wrapText="1"/>
    </xf>
    <xf numFmtId="0" fontId="22" fillId="0" borderId="0" xfId="0" applyFont="1" applyAlignment="1">
      <alignment vertical="center"/>
    </xf>
    <xf numFmtId="2" fontId="20" fillId="7" borderId="1" xfId="0" applyNumberFormat="1" applyFont="1" applyFill="1" applyBorder="1" applyAlignment="1">
      <alignment horizontal="center" vertical="center"/>
    </xf>
    <xf numFmtId="0" fontId="20" fillId="0" borderId="0" xfId="0" applyFont="1" applyAlignment="1">
      <alignment vertical="center"/>
    </xf>
    <xf numFmtId="0" fontId="0" fillId="0" borderId="0" xfId="0" applyFont="1" applyAlignment="1">
      <alignment vertical="center"/>
    </xf>
    <xf numFmtId="0" fontId="18" fillId="5" borderId="4" xfId="0" applyNumberFormat="1" applyFont="1" applyFill="1" applyBorder="1" applyAlignment="1">
      <alignment horizontal="center" vertical="center"/>
    </xf>
    <xf numFmtId="0" fontId="21" fillId="3" borderId="1" xfId="0" applyFont="1" applyFill="1" applyBorder="1" applyAlignment="1">
      <alignment horizontal="left" vertical="center"/>
    </xf>
    <xf numFmtId="0" fontId="0" fillId="6" borderId="0" xfId="0" applyFont="1" applyFill="1" applyAlignment="1">
      <alignment vertical="center"/>
    </xf>
    <xf numFmtId="0" fontId="21" fillId="3" borderId="1" xfId="0" applyNumberFormat="1" applyFont="1" applyFill="1" applyBorder="1" applyAlignment="1">
      <alignment horizontal="center" vertical="center"/>
    </xf>
    <xf numFmtId="0" fontId="7" fillId="6" borderId="0" xfId="0" applyFont="1" applyFill="1" applyAlignment="1">
      <alignment vertical="center"/>
    </xf>
    <xf numFmtId="0" fontId="20" fillId="0" borderId="1" xfId="0" quotePrefix="1" applyFont="1" applyBorder="1" applyAlignment="1">
      <alignment horizontal="center" vertical="center" wrapText="1"/>
    </xf>
    <xf numFmtId="0" fontId="7" fillId="0" borderId="0" xfId="0" applyFont="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wrapText="1"/>
    </xf>
    <xf numFmtId="0" fontId="20" fillId="3" borderId="1" xfId="0" applyNumberFormat="1" applyFont="1" applyFill="1" applyBorder="1" applyAlignment="1">
      <alignment horizontal="center" vertical="center"/>
    </xf>
    <xf numFmtId="0" fontId="20" fillId="0" borderId="1" xfId="0" applyFont="1" applyBorder="1" applyAlignment="1">
      <alignment horizontal="left" vertical="center" wrapText="1"/>
    </xf>
    <xf numFmtId="0" fontId="20" fillId="2" borderId="1" xfId="0" applyNumberFormat="1" applyFont="1" applyFill="1" applyBorder="1" applyAlignment="1">
      <alignment horizontal="center" vertical="center"/>
    </xf>
    <xf numFmtId="0" fontId="22" fillId="0" borderId="1" xfId="0" applyFont="1" applyFill="1" applyBorder="1" applyAlignment="1">
      <alignment vertical="center"/>
    </xf>
    <xf numFmtId="0" fontId="0" fillId="0" borderId="1" xfId="0" applyFont="1" applyBorder="1" applyAlignment="1">
      <alignment horizontal="left"/>
    </xf>
    <xf numFmtId="0" fontId="21" fillId="0" borderId="0" xfId="0" applyFont="1" applyBorder="1" applyAlignment="1">
      <alignment horizontal="left" vertical="center"/>
    </xf>
    <xf numFmtId="2" fontId="21" fillId="7" borderId="0" xfId="0" applyNumberFormat="1" applyFont="1" applyFill="1" applyBorder="1" applyAlignment="1">
      <alignment horizontal="center" vertical="center"/>
    </xf>
    <xf numFmtId="0" fontId="20" fillId="0" borderId="0" xfId="0" applyFont="1" applyBorder="1" applyAlignment="1">
      <alignment vertical="center" wrapText="1"/>
    </xf>
    <xf numFmtId="0" fontId="18" fillId="4" borderId="1" xfId="0" applyNumberFormat="1" applyFont="1" applyFill="1" applyBorder="1" applyAlignment="1">
      <alignment horizontal="center" vertical="center" wrapText="1"/>
    </xf>
    <xf numFmtId="0" fontId="19" fillId="5" borderId="10" xfId="0" applyNumberFormat="1" applyFont="1" applyFill="1" applyBorder="1" applyAlignment="1">
      <alignment horizontal="center" vertical="center" wrapText="1"/>
    </xf>
    <xf numFmtId="0" fontId="18" fillId="9" borderId="1" xfId="0" applyNumberFormat="1" applyFont="1" applyFill="1" applyBorder="1" applyAlignment="1">
      <alignment horizontal="center" vertical="center" wrapText="1"/>
    </xf>
    <xf numFmtId="0" fontId="21" fillId="0" borderId="0" xfId="0" applyFont="1" applyBorder="1" applyAlignment="1">
      <alignment vertical="center"/>
    </xf>
    <xf numFmtId="0" fontId="22" fillId="3" borderId="1" xfId="0" applyFont="1" applyFill="1" applyBorder="1" applyAlignment="1">
      <alignment horizontal="left" vertical="center"/>
    </xf>
    <xf numFmtId="0" fontId="22" fillId="0" borderId="1" xfId="0" applyFont="1" applyBorder="1" applyAlignment="1">
      <alignment horizontal="left" vertical="center"/>
    </xf>
    <xf numFmtId="0" fontId="10" fillId="0" borderId="1" xfId="0" applyFont="1" applyBorder="1" applyAlignment="1">
      <alignment horizontal="center" vertical="center"/>
    </xf>
    <xf numFmtId="0" fontId="11" fillId="4" borderId="1" xfId="0" applyNumberFormat="1" applyFont="1" applyFill="1" applyBorder="1" applyAlignment="1">
      <alignment horizontal="center" vertical="center" wrapText="1"/>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8" fillId="5" borderId="4"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3" xfId="0" applyFont="1" applyBorder="1" applyAlignment="1">
      <alignment horizontal="center" vertical="center"/>
    </xf>
    <xf numFmtId="0" fontId="11" fillId="4" borderId="2" xfId="0" applyNumberFormat="1" applyFont="1" applyFill="1" applyBorder="1" applyAlignment="1">
      <alignment horizontal="center" vertical="center" wrapText="1"/>
    </xf>
    <xf numFmtId="0" fontId="11" fillId="4" borderId="8" xfId="0" applyNumberFormat="1" applyFont="1" applyFill="1" applyBorder="1" applyAlignment="1">
      <alignment horizontal="center" vertical="center" wrapText="1"/>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49" fontId="1" fillId="5" borderId="1" xfId="0" applyNumberFormat="1"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18" fillId="4" borderId="1" xfId="0" applyNumberFormat="1" applyFont="1" applyFill="1" applyBorder="1" applyAlignment="1">
      <alignment horizontal="center" vertical="center" wrapText="1"/>
    </xf>
    <xf numFmtId="15" fontId="19" fillId="5" borderId="10" xfId="0" applyNumberFormat="1" applyFont="1" applyFill="1" applyBorder="1" applyAlignment="1">
      <alignment horizontal="center" vertical="center"/>
    </xf>
    <xf numFmtId="15" fontId="19" fillId="5" borderId="3" xfId="0" applyNumberFormat="1" applyFont="1" applyFill="1" applyBorder="1" applyAlignment="1">
      <alignment horizontal="center" vertical="center"/>
    </xf>
    <xf numFmtId="0" fontId="18" fillId="9" borderId="2" xfId="0" applyNumberFormat="1" applyFont="1" applyFill="1" applyBorder="1" applyAlignment="1">
      <alignment horizontal="center" vertical="center" wrapText="1"/>
    </xf>
    <xf numFmtId="0" fontId="18" fillId="9" borderId="9" xfId="0" applyNumberFormat="1" applyFont="1" applyFill="1" applyBorder="1" applyAlignment="1">
      <alignment horizontal="center" vertical="center" wrapText="1"/>
    </xf>
    <xf numFmtId="0" fontId="18" fillId="4" borderId="2" xfId="0" applyNumberFormat="1" applyFont="1" applyFill="1" applyBorder="1" applyAlignment="1">
      <alignment horizontal="center" vertical="center" wrapText="1"/>
    </xf>
    <xf numFmtId="0" fontId="18" fillId="4" borderId="8" xfId="0" applyNumberFormat="1" applyFont="1" applyFill="1" applyBorder="1" applyAlignment="1">
      <alignment horizontal="center" vertical="center" wrapText="1"/>
    </xf>
    <xf numFmtId="0" fontId="18" fillId="4" borderId="9" xfId="0" applyNumberFormat="1" applyFont="1" applyFill="1" applyBorder="1" applyAlignment="1">
      <alignment horizontal="center" vertical="center" wrapText="1"/>
    </xf>
    <xf numFmtId="0" fontId="19" fillId="5" borderId="4" xfId="0" applyNumberFormat="1" applyFont="1" applyFill="1" applyBorder="1" applyAlignment="1">
      <alignment horizontal="center" vertical="center" wrapText="1"/>
    </xf>
    <xf numFmtId="0" fontId="19" fillId="5" borderId="10" xfId="0" applyNumberFormat="1" applyFont="1" applyFill="1" applyBorder="1" applyAlignment="1">
      <alignment horizontal="center" vertical="center" wrapText="1"/>
    </xf>
    <xf numFmtId="0" fontId="18" fillId="9" borderId="8"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25" fillId="0" borderId="2" xfId="0" applyFont="1" applyBorder="1" applyAlignment="1">
      <alignment horizontal="center" vertical="center"/>
    </xf>
    <xf numFmtId="0" fontId="25" fillId="0" borderId="8" xfId="0" applyFont="1" applyBorder="1" applyAlignment="1">
      <alignment horizontal="center" vertical="center"/>
    </xf>
    <xf numFmtId="0" fontId="25" fillId="0" borderId="9" xfId="0" applyFont="1" applyBorder="1" applyAlignment="1">
      <alignment horizontal="center" vertical="center"/>
    </xf>
    <xf numFmtId="0" fontId="17" fillId="0" borderId="0" xfId="0" applyFont="1" applyAlignment="1">
      <alignment horizontal="center"/>
    </xf>
    <xf numFmtId="0" fontId="18" fillId="0" borderId="1" xfId="0" applyFont="1" applyBorder="1" applyAlignment="1">
      <alignment horizontal="center" vertical="center"/>
    </xf>
    <xf numFmtId="0" fontId="18" fillId="9" borderId="2" xfId="0" applyFont="1" applyFill="1" applyBorder="1" applyAlignment="1">
      <alignment horizontal="center" vertical="center" wrapText="1"/>
    </xf>
    <xf numFmtId="0" fontId="18" fillId="9" borderId="8" xfId="0" applyFont="1" applyFill="1" applyBorder="1" applyAlignment="1">
      <alignment horizontal="center" vertical="center" wrapText="1"/>
    </xf>
    <xf numFmtId="0" fontId="18" fillId="9" borderId="9" xfId="0" applyFont="1" applyFill="1" applyBorder="1" applyAlignment="1">
      <alignment horizontal="center" vertical="center" wrapText="1"/>
    </xf>
    <xf numFmtId="0" fontId="18" fillId="9" borderId="1" xfId="0" applyNumberFormat="1" applyFont="1" applyFill="1" applyBorder="1" applyAlignment="1">
      <alignment horizontal="center" vertical="center" wrapText="1"/>
    </xf>
    <xf numFmtId="0" fontId="16"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8" fillId="9" borderId="1" xfId="0" applyFont="1" applyFill="1" applyBorder="1" applyAlignment="1">
      <alignment horizontal="center" vertical="center" wrapText="1"/>
    </xf>
    <xf numFmtId="0" fontId="18" fillId="0" borderId="1" xfId="0" applyNumberFormat="1" applyFont="1" applyBorder="1" applyAlignment="1">
      <alignment horizontal="center" vertical="center"/>
    </xf>
    <xf numFmtId="0" fontId="18" fillId="0" borderId="1" xfId="0" applyNumberFormat="1" applyFont="1" applyBorder="1" applyAlignment="1">
      <alignment horizontal="center" vertical="center" wrapText="1"/>
    </xf>
    <xf numFmtId="0" fontId="18" fillId="5" borderId="4" xfId="0" applyNumberFormat="1" applyFont="1" applyFill="1" applyBorder="1" applyAlignment="1">
      <alignment horizontal="center" vertical="center" wrapText="1"/>
    </xf>
    <xf numFmtId="0" fontId="18" fillId="5" borderId="3" xfId="0" applyNumberFormat="1" applyFont="1" applyFill="1" applyBorder="1" applyAlignment="1">
      <alignment horizontal="center" vertical="center" wrapText="1"/>
    </xf>
    <xf numFmtId="15" fontId="18" fillId="5" borderId="10" xfId="0" applyNumberFormat="1" applyFont="1" applyFill="1" applyBorder="1" applyAlignment="1">
      <alignment horizontal="center" vertical="center" wrapText="1"/>
    </xf>
    <xf numFmtId="15" fontId="18" fillId="5" borderId="3" xfId="0" applyNumberFormat="1"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cellXfs>
  <cellStyles count="3">
    <cellStyle name="20% - Accent1" xfId="2" builtinId="30"/>
    <cellStyle name="Currency 2" xfId="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R26"/>
  <sheetViews>
    <sheetView view="pageBreakPreview" zoomScaleNormal="100" zoomScaleSheetLayoutView="100" workbookViewId="0">
      <selection activeCell="O12" sqref="O12"/>
    </sheetView>
  </sheetViews>
  <sheetFormatPr defaultRowHeight="15" x14ac:dyDescent="0.25"/>
  <cols>
    <col min="1" max="1" width="5.85546875" style="9" customWidth="1"/>
    <col min="2" max="2" width="24.140625" style="9" customWidth="1"/>
    <col min="3" max="3" width="7.7109375" style="40" customWidth="1"/>
    <col min="4" max="4" width="16.140625" style="9" customWidth="1"/>
    <col min="5" max="5" width="17.85546875" style="9" customWidth="1"/>
    <col min="6" max="6" width="5.5703125" style="11" customWidth="1"/>
    <col min="7" max="7" width="6" style="11" customWidth="1"/>
    <col min="8" max="8" width="5.42578125" style="11" customWidth="1"/>
    <col min="9" max="13" width="9" style="28" customWidth="1"/>
    <col min="14" max="14" width="5.5703125" style="11" customWidth="1"/>
    <col min="15" max="15" width="6" style="11" customWidth="1"/>
    <col min="16" max="16" width="5.42578125" style="11" customWidth="1"/>
    <col min="17" max="17" width="9" style="28" customWidth="1"/>
    <col min="18" max="18" width="12.140625" style="26" customWidth="1"/>
    <col min="19" max="16384" width="9.140625" style="9"/>
  </cols>
  <sheetData>
    <row r="1" spans="1:18" ht="15.75" x14ac:dyDescent="0.25">
      <c r="A1" s="163" t="s">
        <v>29</v>
      </c>
      <c r="B1" s="163"/>
      <c r="C1" s="163"/>
      <c r="D1" s="163"/>
      <c r="E1" s="163"/>
      <c r="F1" s="163"/>
      <c r="G1" s="163"/>
      <c r="H1" s="163"/>
      <c r="I1" s="163"/>
      <c r="J1" s="163"/>
      <c r="K1" s="163"/>
      <c r="L1" s="163"/>
      <c r="M1" s="163"/>
      <c r="N1" s="163"/>
      <c r="O1" s="163"/>
      <c r="P1" s="163"/>
      <c r="Q1" s="163"/>
      <c r="R1" s="163"/>
    </row>
    <row r="2" spans="1:18" ht="59.25" customHeight="1" x14ac:dyDescent="0.25">
      <c r="A2" s="165" t="s">
        <v>0</v>
      </c>
      <c r="B2" s="165" t="s">
        <v>1</v>
      </c>
      <c r="C2" s="165" t="s">
        <v>3</v>
      </c>
      <c r="D2" s="165" t="s">
        <v>13</v>
      </c>
      <c r="E2" s="165" t="s">
        <v>2</v>
      </c>
      <c r="F2" s="164" t="s">
        <v>132</v>
      </c>
      <c r="G2" s="164"/>
      <c r="H2" s="164"/>
      <c r="I2" s="164"/>
      <c r="J2" s="164" t="s">
        <v>128</v>
      </c>
      <c r="K2" s="164"/>
      <c r="L2" s="164"/>
      <c r="M2" s="164"/>
      <c r="N2" s="164" t="s">
        <v>149</v>
      </c>
      <c r="O2" s="164"/>
      <c r="P2" s="164"/>
      <c r="Q2" s="164"/>
      <c r="R2" s="60"/>
    </row>
    <row r="3" spans="1:18" s="6" customFormat="1" ht="120.75" customHeight="1" x14ac:dyDescent="0.25">
      <c r="A3" s="166"/>
      <c r="B3" s="166"/>
      <c r="C3" s="166"/>
      <c r="D3" s="166"/>
      <c r="E3" s="166"/>
      <c r="F3" s="61" t="s">
        <v>22</v>
      </c>
      <c r="G3" s="61" t="s">
        <v>23</v>
      </c>
      <c r="H3" s="61" t="s">
        <v>24</v>
      </c>
      <c r="I3" s="62" t="s">
        <v>15</v>
      </c>
      <c r="J3" s="61" t="s">
        <v>22</v>
      </c>
      <c r="K3" s="61" t="s">
        <v>23</v>
      </c>
      <c r="L3" s="61" t="s">
        <v>24</v>
      </c>
      <c r="M3" s="62" t="s">
        <v>15</v>
      </c>
      <c r="N3" s="61" t="s">
        <v>22</v>
      </c>
      <c r="O3" s="61" t="s">
        <v>23</v>
      </c>
      <c r="P3" s="61" t="s">
        <v>24</v>
      </c>
      <c r="Q3" s="62" t="s">
        <v>15</v>
      </c>
      <c r="R3" s="63" t="s">
        <v>150</v>
      </c>
    </row>
    <row r="4" spans="1:18" s="37" customFormat="1" ht="15.75" x14ac:dyDescent="0.25">
      <c r="A4" s="64">
        <v>1</v>
      </c>
      <c r="B4" s="65" t="s">
        <v>32</v>
      </c>
      <c r="C4" s="64" t="s">
        <v>4</v>
      </c>
      <c r="D4" s="65" t="s">
        <v>6</v>
      </c>
      <c r="E4" s="64" t="s">
        <v>33</v>
      </c>
      <c r="F4" s="66">
        <v>18</v>
      </c>
      <c r="G4" s="67">
        <v>1</v>
      </c>
      <c r="H4" s="66">
        <v>1</v>
      </c>
      <c r="I4" s="68">
        <f t="shared" ref="I4:I21" si="0">(101-G4)*H4</f>
        <v>100</v>
      </c>
      <c r="J4" s="66">
        <v>19</v>
      </c>
      <c r="K4" s="67">
        <v>1</v>
      </c>
      <c r="L4" s="66">
        <v>1</v>
      </c>
      <c r="M4" s="68">
        <f t="shared" ref="M4:M18" si="1">(101-K4)*L4</f>
        <v>100</v>
      </c>
      <c r="N4" s="66">
        <v>13</v>
      </c>
      <c r="O4" s="67">
        <v>2</v>
      </c>
      <c r="P4" s="66">
        <v>1</v>
      </c>
      <c r="Q4" s="68">
        <f t="shared" ref="Q4:Q15" si="2">(101-O4)*P4</f>
        <v>99</v>
      </c>
      <c r="R4" s="69">
        <f t="shared" ref="R4:R26" si="3">I4+Q4+M4</f>
        <v>299</v>
      </c>
    </row>
    <row r="5" spans="1:18" ht="15.75" x14ac:dyDescent="0.25">
      <c r="A5" s="64">
        <v>2</v>
      </c>
      <c r="B5" s="65" t="s">
        <v>57</v>
      </c>
      <c r="C5" s="64" t="s">
        <v>4</v>
      </c>
      <c r="D5" s="65" t="s">
        <v>6</v>
      </c>
      <c r="E5" s="64" t="s">
        <v>58</v>
      </c>
      <c r="F5" s="66">
        <v>18</v>
      </c>
      <c r="G5" s="67">
        <v>2</v>
      </c>
      <c r="H5" s="66">
        <v>1</v>
      </c>
      <c r="I5" s="68">
        <f t="shared" si="0"/>
        <v>99</v>
      </c>
      <c r="J5" s="66">
        <v>19</v>
      </c>
      <c r="K5" s="67">
        <v>2</v>
      </c>
      <c r="L5" s="66">
        <v>1</v>
      </c>
      <c r="M5" s="68">
        <f t="shared" si="1"/>
        <v>99</v>
      </c>
      <c r="N5" s="66">
        <v>13</v>
      </c>
      <c r="O5" s="67">
        <v>1</v>
      </c>
      <c r="P5" s="66">
        <v>1</v>
      </c>
      <c r="Q5" s="68">
        <f t="shared" si="2"/>
        <v>100</v>
      </c>
      <c r="R5" s="69">
        <f t="shared" si="3"/>
        <v>298</v>
      </c>
    </row>
    <row r="6" spans="1:18" ht="15.75" x14ac:dyDescent="0.25">
      <c r="A6" s="64">
        <v>3</v>
      </c>
      <c r="B6" s="65" t="s">
        <v>28</v>
      </c>
      <c r="C6" s="64" t="s">
        <v>4</v>
      </c>
      <c r="D6" s="65" t="s">
        <v>7</v>
      </c>
      <c r="E6" s="64" t="s">
        <v>26</v>
      </c>
      <c r="F6" s="66">
        <v>18</v>
      </c>
      <c r="G6" s="67">
        <v>4</v>
      </c>
      <c r="H6" s="66">
        <v>1</v>
      </c>
      <c r="I6" s="68">
        <f t="shared" si="0"/>
        <v>97</v>
      </c>
      <c r="J6" s="66">
        <v>19</v>
      </c>
      <c r="K6" s="67">
        <v>4</v>
      </c>
      <c r="L6" s="66">
        <v>1</v>
      </c>
      <c r="M6" s="68">
        <f t="shared" si="1"/>
        <v>97</v>
      </c>
      <c r="N6" s="66">
        <v>13</v>
      </c>
      <c r="O6" s="67">
        <v>5</v>
      </c>
      <c r="P6" s="66">
        <v>1</v>
      </c>
      <c r="Q6" s="68">
        <f t="shared" si="2"/>
        <v>96</v>
      </c>
      <c r="R6" s="69">
        <f t="shared" si="3"/>
        <v>290</v>
      </c>
    </row>
    <row r="7" spans="1:18" s="24" customFormat="1" ht="15.75" x14ac:dyDescent="0.25">
      <c r="A7" s="64">
        <v>4</v>
      </c>
      <c r="B7" s="65" t="s">
        <v>43</v>
      </c>
      <c r="C7" s="64" t="s">
        <v>4</v>
      </c>
      <c r="D7" s="65" t="s">
        <v>6</v>
      </c>
      <c r="E7" s="64" t="s">
        <v>44</v>
      </c>
      <c r="F7" s="66">
        <v>18</v>
      </c>
      <c r="G7" s="67">
        <v>3</v>
      </c>
      <c r="H7" s="66">
        <v>1</v>
      </c>
      <c r="I7" s="70">
        <f t="shared" si="0"/>
        <v>98</v>
      </c>
      <c r="J7" s="66">
        <v>19</v>
      </c>
      <c r="K7" s="67">
        <v>5</v>
      </c>
      <c r="L7" s="66">
        <v>1</v>
      </c>
      <c r="M7" s="70">
        <f t="shared" si="1"/>
        <v>96</v>
      </c>
      <c r="N7" s="66">
        <v>13</v>
      </c>
      <c r="O7" s="67">
        <v>6</v>
      </c>
      <c r="P7" s="66">
        <v>1</v>
      </c>
      <c r="Q7" s="70">
        <f t="shared" si="2"/>
        <v>95</v>
      </c>
      <c r="R7" s="69">
        <f t="shared" si="3"/>
        <v>289</v>
      </c>
    </row>
    <row r="8" spans="1:18" ht="15.75" x14ac:dyDescent="0.25">
      <c r="A8" s="64">
        <v>5</v>
      </c>
      <c r="B8" s="65" t="s">
        <v>35</v>
      </c>
      <c r="C8" s="64" t="s">
        <v>4</v>
      </c>
      <c r="D8" s="65" t="s">
        <v>6</v>
      </c>
      <c r="E8" s="64" t="s">
        <v>36</v>
      </c>
      <c r="F8" s="66">
        <v>18</v>
      </c>
      <c r="G8" s="67">
        <v>9</v>
      </c>
      <c r="H8" s="66">
        <v>1</v>
      </c>
      <c r="I8" s="68">
        <f t="shared" si="0"/>
        <v>92</v>
      </c>
      <c r="J8" s="66">
        <v>19</v>
      </c>
      <c r="K8" s="67">
        <v>3</v>
      </c>
      <c r="L8" s="66">
        <v>1</v>
      </c>
      <c r="M8" s="68">
        <f t="shared" si="1"/>
        <v>98</v>
      </c>
      <c r="N8" s="66">
        <v>13</v>
      </c>
      <c r="O8" s="67">
        <v>4</v>
      </c>
      <c r="P8" s="66">
        <v>1</v>
      </c>
      <c r="Q8" s="68">
        <f t="shared" si="2"/>
        <v>97</v>
      </c>
      <c r="R8" s="69">
        <f t="shared" si="3"/>
        <v>287</v>
      </c>
    </row>
    <row r="9" spans="1:18" ht="15.75" x14ac:dyDescent="0.25">
      <c r="A9" s="64">
        <v>6</v>
      </c>
      <c r="B9" s="65" t="s">
        <v>59</v>
      </c>
      <c r="C9" s="64" t="s">
        <v>4</v>
      </c>
      <c r="D9" s="65" t="s">
        <v>8</v>
      </c>
      <c r="E9" s="64" t="s">
        <v>16</v>
      </c>
      <c r="F9" s="66">
        <v>18</v>
      </c>
      <c r="G9" s="67">
        <v>11</v>
      </c>
      <c r="H9" s="66">
        <v>1</v>
      </c>
      <c r="I9" s="68">
        <f t="shared" si="0"/>
        <v>90</v>
      </c>
      <c r="J9" s="66">
        <v>19</v>
      </c>
      <c r="K9" s="67">
        <v>6</v>
      </c>
      <c r="L9" s="66">
        <v>1</v>
      </c>
      <c r="M9" s="68">
        <f t="shared" si="1"/>
        <v>95</v>
      </c>
      <c r="N9" s="66">
        <v>13</v>
      </c>
      <c r="O9" s="67">
        <v>3</v>
      </c>
      <c r="P9" s="66">
        <v>1</v>
      </c>
      <c r="Q9" s="68">
        <f t="shared" si="2"/>
        <v>98</v>
      </c>
      <c r="R9" s="69">
        <f t="shared" si="3"/>
        <v>283</v>
      </c>
    </row>
    <row r="10" spans="1:18" ht="15.75" x14ac:dyDescent="0.25">
      <c r="A10" s="64">
        <v>7</v>
      </c>
      <c r="B10" s="65" t="s">
        <v>71</v>
      </c>
      <c r="C10" s="64" t="s">
        <v>4</v>
      </c>
      <c r="D10" s="65" t="s">
        <v>72</v>
      </c>
      <c r="E10" s="64" t="s">
        <v>20</v>
      </c>
      <c r="F10" s="66">
        <v>18</v>
      </c>
      <c r="G10" s="67">
        <v>7</v>
      </c>
      <c r="H10" s="66">
        <v>1</v>
      </c>
      <c r="I10" s="70">
        <f t="shared" si="0"/>
        <v>94</v>
      </c>
      <c r="J10" s="66">
        <v>19</v>
      </c>
      <c r="K10" s="67">
        <v>7</v>
      </c>
      <c r="L10" s="66">
        <v>1</v>
      </c>
      <c r="M10" s="70">
        <f t="shared" si="1"/>
        <v>94</v>
      </c>
      <c r="N10" s="66">
        <v>13</v>
      </c>
      <c r="O10" s="67">
        <v>7</v>
      </c>
      <c r="P10" s="66">
        <v>1</v>
      </c>
      <c r="Q10" s="70">
        <f t="shared" si="2"/>
        <v>94</v>
      </c>
      <c r="R10" s="69">
        <f t="shared" si="3"/>
        <v>282</v>
      </c>
    </row>
    <row r="11" spans="1:18" ht="15.75" x14ac:dyDescent="0.25">
      <c r="A11" s="64">
        <v>8</v>
      </c>
      <c r="B11" s="65" t="s">
        <v>124</v>
      </c>
      <c r="C11" s="64" t="s">
        <v>4</v>
      </c>
      <c r="D11" s="65" t="s">
        <v>119</v>
      </c>
      <c r="E11" s="64" t="s">
        <v>37</v>
      </c>
      <c r="F11" s="66">
        <v>18</v>
      </c>
      <c r="G11" s="67">
        <v>6</v>
      </c>
      <c r="H11" s="66">
        <v>1</v>
      </c>
      <c r="I11" s="70">
        <f t="shared" si="0"/>
        <v>95</v>
      </c>
      <c r="J11" s="66">
        <v>19</v>
      </c>
      <c r="K11" s="67">
        <v>8</v>
      </c>
      <c r="L11" s="66">
        <v>1</v>
      </c>
      <c r="M11" s="70">
        <f t="shared" si="1"/>
        <v>93</v>
      </c>
      <c r="N11" s="66">
        <v>13</v>
      </c>
      <c r="O11" s="67">
        <v>8</v>
      </c>
      <c r="P11" s="66">
        <v>1</v>
      </c>
      <c r="Q11" s="70">
        <f t="shared" si="2"/>
        <v>93</v>
      </c>
      <c r="R11" s="69">
        <f t="shared" si="3"/>
        <v>281</v>
      </c>
    </row>
    <row r="12" spans="1:18" ht="15.75" x14ac:dyDescent="0.25">
      <c r="A12" s="64">
        <v>9</v>
      </c>
      <c r="B12" s="65" t="s">
        <v>60</v>
      </c>
      <c r="C12" s="64" t="s">
        <v>4</v>
      </c>
      <c r="D12" s="65" t="s">
        <v>8</v>
      </c>
      <c r="E12" s="64" t="s">
        <v>61</v>
      </c>
      <c r="F12" s="66">
        <v>18</v>
      </c>
      <c r="G12" s="67">
        <v>8</v>
      </c>
      <c r="H12" s="66">
        <v>1</v>
      </c>
      <c r="I12" s="68">
        <f t="shared" si="0"/>
        <v>93</v>
      </c>
      <c r="J12" s="66">
        <v>19</v>
      </c>
      <c r="K12" s="67">
        <v>9</v>
      </c>
      <c r="L12" s="66">
        <v>1</v>
      </c>
      <c r="M12" s="68">
        <f t="shared" si="1"/>
        <v>92</v>
      </c>
      <c r="N12" s="66">
        <v>13</v>
      </c>
      <c r="O12" s="67">
        <v>9</v>
      </c>
      <c r="P12" s="66">
        <v>1</v>
      </c>
      <c r="Q12" s="68">
        <f t="shared" si="2"/>
        <v>92</v>
      </c>
      <c r="R12" s="69">
        <f t="shared" si="3"/>
        <v>277</v>
      </c>
    </row>
    <row r="13" spans="1:18" ht="15.75" x14ac:dyDescent="0.25">
      <c r="A13" s="64">
        <v>10</v>
      </c>
      <c r="B13" s="71" t="s">
        <v>25</v>
      </c>
      <c r="C13" s="64" t="s">
        <v>4</v>
      </c>
      <c r="D13" s="72" t="s">
        <v>7</v>
      </c>
      <c r="E13" s="73" t="s">
        <v>27</v>
      </c>
      <c r="F13" s="66">
        <v>18</v>
      </c>
      <c r="G13" s="67">
        <v>5</v>
      </c>
      <c r="H13" s="66">
        <v>1</v>
      </c>
      <c r="I13" s="70">
        <f t="shared" si="0"/>
        <v>96</v>
      </c>
      <c r="J13" s="66">
        <v>19</v>
      </c>
      <c r="K13" s="67">
        <v>13</v>
      </c>
      <c r="L13" s="66">
        <v>1</v>
      </c>
      <c r="M13" s="70">
        <f t="shared" si="1"/>
        <v>88</v>
      </c>
      <c r="N13" s="66">
        <v>13</v>
      </c>
      <c r="O13" s="67">
        <v>12</v>
      </c>
      <c r="P13" s="66">
        <v>1</v>
      </c>
      <c r="Q13" s="70">
        <f t="shared" si="2"/>
        <v>89</v>
      </c>
      <c r="R13" s="69">
        <f t="shared" si="3"/>
        <v>273</v>
      </c>
    </row>
    <row r="14" spans="1:18" s="21" customFormat="1" ht="15.75" x14ac:dyDescent="0.25">
      <c r="A14" s="64">
        <v>11</v>
      </c>
      <c r="B14" s="74" t="s">
        <v>62</v>
      </c>
      <c r="C14" s="67" t="s">
        <v>4</v>
      </c>
      <c r="D14" s="65" t="s">
        <v>9</v>
      </c>
      <c r="E14" s="67" t="s">
        <v>63</v>
      </c>
      <c r="F14" s="66">
        <v>18</v>
      </c>
      <c r="G14" s="67">
        <v>10</v>
      </c>
      <c r="H14" s="66">
        <v>1</v>
      </c>
      <c r="I14" s="70">
        <f t="shared" si="0"/>
        <v>91</v>
      </c>
      <c r="J14" s="66">
        <v>19</v>
      </c>
      <c r="K14" s="67">
        <v>11</v>
      </c>
      <c r="L14" s="66">
        <v>1</v>
      </c>
      <c r="M14" s="70">
        <f t="shared" si="1"/>
        <v>90</v>
      </c>
      <c r="N14" s="66">
        <v>13</v>
      </c>
      <c r="O14" s="67">
        <v>10</v>
      </c>
      <c r="P14" s="66">
        <v>1</v>
      </c>
      <c r="Q14" s="70">
        <f t="shared" si="2"/>
        <v>91</v>
      </c>
      <c r="R14" s="69">
        <f t="shared" si="3"/>
        <v>272</v>
      </c>
    </row>
    <row r="15" spans="1:18" ht="15.75" x14ac:dyDescent="0.25">
      <c r="A15" s="64">
        <v>12</v>
      </c>
      <c r="B15" s="65" t="s">
        <v>91</v>
      </c>
      <c r="C15" s="64" t="s">
        <v>4</v>
      </c>
      <c r="D15" s="77" t="s">
        <v>8</v>
      </c>
      <c r="E15" s="64" t="s">
        <v>92</v>
      </c>
      <c r="F15" s="66">
        <v>18</v>
      </c>
      <c r="G15" s="67">
        <v>14</v>
      </c>
      <c r="H15" s="66">
        <v>1</v>
      </c>
      <c r="I15" s="70">
        <f t="shared" si="0"/>
        <v>87</v>
      </c>
      <c r="J15" s="66">
        <v>19</v>
      </c>
      <c r="K15" s="67">
        <v>12</v>
      </c>
      <c r="L15" s="66">
        <v>1</v>
      </c>
      <c r="M15" s="70">
        <f t="shared" si="1"/>
        <v>89</v>
      </c>
      <c r="N15" s="66">
        <v>13</v>
      </c>
      <c r="O15" s="67">
        <v>11</v>
      </c>
      <c r="P15" s="66">
        <v>1</v>
      </c>
      <c r="Q15" s="70">
        <f t="shared" si="2"/>
        <v>90</v>
      </c>
      <c r="R15" s="69">
        <f t="shared" si="3"/>
        <v>266</v>
      </c>
    </row>
    <row r="16" spans="1:18" ht="15.75" x14ac:dyDescent="0.25">
      <c r="A16" s="64">
        <v>13</v>
      </c>
      <c r="B16" s="74" t="s">
        <v>94</v>
      </c>
      <c r="C16" s="67" t="s">
        <v>4</v>
      </c>
      <c r="D16" s="74" t="s">
        <v>95</v>
      </c>
      <c r="E16" s="67" t="s">
        <v>108</v>
      </c>
      <c r="F16" s="66">
        <v>18</v>
      </c>
      <c r="G16" s="67">
        <v>12</v>
      </c>
      <c r="H16" s="75">
        <v>1</v>
      </c>
      <c r="I16" s="70">
        <f t="shared" si="0"/>
        <v>89</v>
      </c>
      <c r="J16" s="66">
        <v>19</v>
      </c>
      <c r="K16" s="67">
        <v>10</v>
      </c>
      <c r="L16" s="75">
        <v>1</v>
      </c>
      <c r="M16" s="70">
        <f t="shared" si="1"/>
        <v>91</v>
      </c>
      <c r="N16" s="66">
        <v>13</v>
      </c>
      <c r="O16" s="67" t="s">
        <v>129</v>
      </c>
      <c r="P16" s="75">
        <v>1</v>
      </c>
      <c r="Q16" s="70">
        <v>0</v>
      </c>
      <c r="R16" s="69">
        <f t="shared" si="3"/>
        <v>180</v>
      </c>
    </row>
    <row r="17" spans="1:18" ht="15.75" x14ac:dyDescent="0.25">
      <c r="A17" s="64">
        <v>14</v>
      </c>
      <c r="B17" s="74" t="s">
        <v>66</v>
      </c>
      <c r="C17" s="64" t="s">
        <v>4</v>
      </c>
      <c r="D17" s="76" t="s">
        <v>93</v>
      </c>
      <c r="E17" s="67" t="s">
        <v>17</v>
      </c>
      <c r="F17" s="66">
        <v>18</v>
      </c>
      <c r="G17" s="67">
        <v>13</v>
      </c>
      <c r="H17" s="66">
        <v>1</v>
      </c>
      <c r="I17" s="70">
        <f t="shared" si="0"/>
        <v>88</v>
      </c>
      <c r="J17" s="66">
        <v>19</v>
      </c>
      <c r="K17" s="67">
        <v>14</v>
      </c>
      <c r="L17" s="66">
        <v>1</v>
      </c>
      <c r="M17" s="70">
        <f t="shared" si="1"/>
        <v>87</v>
      </c>
      <c r="N17" s="66">
        <v>13</v>
      </c>
      <c r="O17" s="67" t="s">
        <v>129</v>
      </c>
      <c r="P17" s="75">
        <v>1</v>
      </c>
      <c r="Q17" s="70">
        <v>0</v>
      </c>
      <c r="R17" s="69">
        <f t="shared" si="3"/>
        <v>175</v>
      </c>
    </row>
    <row r="18" spans="1:18" ht="15.75" x14ac:dyDescent="0.25">
      <c r="A18" s="64">
        <v>15</v>
      </c>
      <c r="B18" s="74" t="s">
        <v>67</v>
      </c>
      <c r="C18" s="67" t="s">
        <v>4</v>
      </c>
      <c r="D18" s="65" t="s">
        <v>12</v>
      </c>
      <c r="E18" s="67" t="s">
        <v>68</v>
      </c>
      <c r="F18" s="66">
        <v>18</v>
      </c>
      <c r="G18" s="67">
        <v>17</v>
      </c>
      <c r="H18" s="66">
        <v>1</v>
      </c>
      <c r="I18" s="70">
        <f t="shared" si="0"/>
        <v>84</v>
      </c>
      <c r="J18" s="66">
        <v>19</v>
      </c>
      <c r="K18" s="67">
        <v>15</v>
      </c>
      <c r="L18" s="66">
        <v>1</v>
      </c>
      <c r="M18" s="70">
        <f t="shared" si="1"/>
        <v>86</v>
      </c>
      <c r="N18" s="66">
        <v>13</v>
      </c>
      <c r="O18" s="67" t="s">
        <v>129</v>
      </c>
      <c r="P18" s="75">
        <v>1</v>
      </c>
      <c r="Q18" s="70">
        <v>0</v>
      </c>
      <c r="R18" s="69">
        <f t="shared" si="3"/>
        <v>170</v>
      </c>
    </row>
    <row r="19" spans="1:18" ht="15.75" x14ac:dyDescent="0.25">
      <c r="A19" s="64">
        <v>16</v>
      </c>
      <c r="B19" s="65" t="s">
        <v>64</v>
      </c>
      <c r="C19" s="64" t="s">
        <v>4</v>
      </c>
      <c r="D19" s="77" t="s">
        <v>6</v>
      </c>
      <c r="E19" s="64" t="s">
        <v>65</v>
      </c>
      <c r="F19" s="66">
        <v>18</v>
      </c>
      <c r="G19" s="67">
        <v>15</v>
      </c>
      <c r="H19" s="66">
        <v>1</v>
      </c>
      <c r="I19" s="70">
        <f t="shared" si="0"/>
        <v>86</v>
      </c>
      <c r="J19" s="66">
        <v>19</v>
      </c>
      <c r="K19" s="67" t="s">
        <v>129</v>
      </c>
      <c r="L19" s="66">
        <v>1</v>
      </c>
      <c r="M19" s="70">
        <v>0</v>
      </c>
      <c r="N19" s="66">
        <v>13</v>
      </c>
      <c r="O19" s="67" t="s">
        <v>129</v>
      </c>
      <c r="P19" s="75">
        <v>1</v>
      </c>
      <c r="Q19" s="70">
        <v>0</v>
      </c>
      <c r="R19" s="69">
        <f t="shared" si="3"/>
        <v>86</v>
      </c>
    </row>
    <row r="20" spans="1:18" s="23" customFormat="1" ht="15.75" x14ac:dyDescent="0.25">
      <c r="A20" s="64">
        <v>17</v>
      </c>
      <c r="B20" s="65" t="s">
        <v>69</v>
      </c>
      <c r="C20" s="64" t="s">
        <v>4</v>
      </c>
      <c r="D20" s="65" t="s">
        <v>10</v>
      </c>
      <c r="E20" s="64" t="s">
        <v>70</v>
      </c>
      <c r="F20" s="66">
        <v>18</v>
      </c>
      <c r="G20" s="67">
        <v>16</v>
      </c>
      <c r="H20" s="66">
        <v>1</v>
      </c>
      <c r="I20" s="68">
        <f t="shared" si="0"/>
        <v>85</v>
      </c>
      <c r="J20" s="66">
        <v>19</v>
      </c>
      <c r="K20" s="67" t="s">
        <v>129</v>
      </c>
      <c r="L20" s="66">
        <v>1</v>
      </c>
      <c r="M20" s="68">
        <v>0</v>
      </c>
      <c r="N20" s="66">
        <v>13</v>
      </c>
      <c r="O20" s="67" t="s">
        <v>129</v>
      </c>
      <c r="P20" s="75">
        <v>1</v>
      </c>
      <c r="Q20" s="70">
        <v>0</v>
      </c>
      <c r="R20" s="69">
        <f t="shared" si="3"/>
        <v>85</v>
      </c>
    </row>
    <row r="21" spans="1:18" s="55" customFormat="1" ht="15.75" x14ac:dyDescent="0.25">
      <c r="A21" s="64">
        <v>18</v>
      </c>
      <c r="B21" s="65" t="s">
        <v>109</v>
      </c>
      <c r="C21" s="64" t="s">
        <v>4</v>
      </c>
      <c r="D21" s="65" t="s">
        <v>12</v>
      </c>
      <c r="E21" s="64" t="s">
        <v>125</v>
      </c>
      <c r="F21" s="66">
        <v>18</v>
      </c>
      <c r="G21" s="67">
        <v>18</v>
      </c>
      <c r="H21" s="66">
        <v>1</v>
      </c>
      <c r="I21" s="70">
        <f t="shared" si="0"/>
        <v>83</v>
      </c>
      <c r="J21" s="66">
        <v>19</v>
      </c>
      <c r="K21" s="67" t="s">
        <v>129</v>
      </c>
      <c r="L21" s="66">
        <v>1</v>
      </c>
      <c r="M21" s="70">
        <v>0</v>
      </c>
      <c r="N21" s="66">
        <v>13</v>
      </c>
      <c r="O21" s="67" t="s">
        <v>129</v>
      </c>
      <c r="P21" s="75">
        <v>1</v>
      </c>
      <c r="Q21" s="70">
        <v>0</v>
      </c>
      <c r="R21" s="69">
        <f t="shared" si="3"/>
        <v>83</v>
      </c>
    </row>
    <row r="22" spans="1:18" ht="15.75" x14ac:dyDescent="0.25">
      <c r="A22" s="64">
        <v>19</v>
      </c>
      <c r="B22" s="65" t="s">
        <v>133</v>
      </c>
      <c r="C22" s="64" t="s">
        <v>4</v>
      </c>
      <c r="D22" s="65" t="s">
        <v>119</v>
      </c>
      <c r="E22" s="64" t="s">
        <v>17</v>
      </c>
      <c r="F22" s="66">
        <v>18</v>
      </c>
      <c r="G22" s="67" t="s">
        <v>129</v>
      </c>
      <c r="H22" s="66">
        <v>1</v>
      </c>
      <c r="I22" s="70">
        <v>0</v>
      </c>
      <c r="J22" s="66">
        <v>19</v>
      </c>
      <c r="K22" s="67">
        <v>14</v>
      </c>
      <c r="L22" s="66">
        <v>1</v>
      </c>
      <c r="M22" s="70">
        <v>0</v>
      </c>
      <c r="N22" s="66">
        <v>13</v>
      </c>
      <c r="O22" s="67">
        <v>13</v>
      </c>
      <c r="P22" s="66">
        <v>1</v>
      </c>
      <c r="Q22" s="70">
        <v>0</v>
      </c>
      <c r="R22" s="69">
        <f t="shared" si="3"/>
        <v>0</v>
      </c>
    </row>
    <row r="23" spans="1:18" ht="15.75" x14ac:dyDescent="0.25">
      <c r="A23" s="64">
        <v>20</v>
      </c>
      <c r="B23" s="65" t="s">
        <v>134</v>
      </c>
      <c r="C23" s="64" t="s">
        <v>4</v>
      </c>
      <c r="D23" s="65" t="s">
        <v>12</v>
      </c>
      <c r="E23" s="64"/>
      <c r="F23" s="66">
        <v>18</v>
      </c>
      <c r="G23" s="67" t="s">
        <v>129</v>
      </c>
      <c r="H23" s="66">
        <v>1</v>
      </c>
      <c r="I23" s="70">
        <v>0</v>
      </c>
      <c r="J23" s="66">
        <v>19</v>
      </c>
      <c r="K23" s="67">
        <v>16</v>
      </c>
      <c r="L23" s="66">
        <v>1</v>
      </c>
      <c r="M23" s="70">
        <v>0</v>
      </c>
      <c r="N23" s="66">
        <v>13</v>
      </c>
      <c r="O23" s="67" t="s">
        <v>129</v>
      </c>
      <c r="P23" s="75">
        <v>1</v>
      </c>
      <c r="Q23" s="70">
        <v>0</v>
      </c>
      <c r="R23" s="69">
        <f t="shared" si="3"/>
        <v>0</v>
      </c>
    </row>
    <row r="24" spans="1:18" ht="15.75" x14ac:dyDescent="0.25">
      <c r="A24" s="64">
        <v>21</v>
      </c>
      <c r="B24" s="65" t="s">
        <v>135</v>
      </c>
      <c r="C24" s="64" t="s">
        <v>4</v>
      </c>
      <c r="D24" s="65" t="s">
        <v>141</v>
      </c>
      <c r="E24" s="64" t="s">
        <v>138</v>
      </c>
      <c r="F24" s="66">
        <v>18</v>
      </c>
      <c r="G24" s="67" t="s">
        <v>129</v>
      </c>
      <c r="H24" s="66">
        <v>1</v>
      </c>
      <c r="I24" s="70">
        <v>0</v>
      </c>
      <c r="J24" s="66">
        <v>19</v>
      </c>
      <c r="K24" s="67">
        <v>17</v>
      </c>
      <c r="L24" s="66">
        <v>1</v>
      </c>
      <c r="M24" s="70">
        <v>0</v>
      </c>
      <c r="N24" s="66">
        <v>13</v>
      </c>
      <c r="O24" s="67" t="s">
        <v>129</v>
      </c>
      <c r="P24" s="75">
        <v>1</v>
      </c>
      <c r="Q24" s="70">
        <v>0</v>
      </c>
      <c r="R24" s="69">
        <f t="shared" si="3"/>
        <v>0</v>
      </c>
    </row>
    <row r="25" spans="1:18" ht="15.75" x14ac:dyDescent="0.25">
      <c r="A25" s="64">
        <v>22</v>
      </c>
      <c r="B25" s="65" t="s">
        <v>136</v>
      </c>
      <c r="C25" s="64" t="s">
        <v>4</v>
      </c>
      <c r="D25" s="65" t="s">
        <v>141</v>
      </c>
      <c r="E25" s="64" t="s">
        <v>139</v>
      </c>
      <c r="F25" s="66">
        <v>18</v>
      </c>
      <c r="G25" s="67" t="s">
        <v>129</v>
      </c>
      <c r="H25" s="66">
        <v>1</v>
      </c>
      <c r="I25" s="70">
        <v>0</v>
      </c>
      <c r="J25" s="66">
        <v>19</v>
      </c>
      <c r="K25" s="67">
        <v>18</v>
      </c>
      <c r="L25" s="66">
        <v>1</v>
      </c>
      <c r="M25" s="70">
        <v>0</v>
      </c>
      <c r="N25" s="66">
        <v>13</v>
      </c>
      <c r="O25" s="67" t="s">
        <v>129</v>
      </c>
      <c r="P25" s="75">
        <v>1</v>
      </c>
      <c r="Q25" s="70">
        <v>0</v>
      </c>
      <c r="R25" s="69">
        <f t="shared" si="3"/>
        <v>0</v>
      </c>
    </row>
    <row r="26" spans="1:18" ht="15.75" x14ac:dyDescent="0.25">
      <c r="A26" s="64">
        <v>23</v>
      </c>
      <c r="B26" s="65" t="s">
        <v>137</v>
      </c>
      <c r="C26" s="64" t="s">
        <v>4</v>
      </c>
      <c r="D26" s="65" t="s">
        <v>141</v>
      </c>
      <c r="E26" s="64" t="s">
        <v>140</v>
      </c>
      <c r="F26" s="66">
        <v>18</v>
      </c>
      <c r="G26" s="67" t="s">
        <v>129</v>
      </c>
      <c r="H26" s="66">
        <v>1</v>
      </c>
      <c r="I26" s="70">
        <v>0</v>
      </c>
      <c r="J26" s="66">
        <v>19</v>
      </c>
      <c r="K26" s="67">
        <v>19</v>
      </c>
      <c r="L26" s="66">
        <v>1</v>
      </c>
      <c r="M26" s="70">
        <v>0</v>
      </c>
      <c r="N26" s="66">
        <v>13</v>
      </c>
      <c r="O26" s="67" t="s">
        <v>129</v>
      </c>
      <c r="P26" s="75">
        <v>1</v>
      </c>
      <c r="Q26" s="70">
        <v>0</v>
      </c>
      <c r="R26" s="69">
        <f t="shared" si="3"/>
        <v>0</v>
      </c>
    </row>
  </sheetData>
  <autoFilter ref="A3:R21">
    <sortState ref="A5:R26">
      <sortCondition descending="1" ref="R3:R21"/>
    </sortState>
  </autoFilter>
  <sortState ref="B5:DV37">
    <sortCondition descending="1" ref="R5:R37"/>
  </sortState>
  <mergeCells count="9">
    <mergeCell ref="A1:R1"/>
    <mergeCell ref="F2:I2"/>
    <mergeCell ref="N2:Q2"/>
    <mergeCell ref="A2:A3"/>
    <mergeCell ref="B2:B3"/>
    <mergeCell ref="C2:C3"/>
    <mergeCell ref="D2:D3"/>
    <mergeCell ref="E2:E3"/>
    <mergeCell ref="J2:M2"/>
  </mergeCells>
  <pageMargins left="0.7" right="0.7" top="0.75" bottom="0.75" header="0.3" footer="0.3"/>
  <pageSetup paperSize="9" scale="2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R10"/>
  <sheetViews>
    <sheetView view="pageBreakPreview" zoomScale="82" zoomScaleNormal="100" zoomScaleSheetLayoutView="82" workbookViewId="0">
      <pane xSplit="5" ySplit="3" topLeftCell="F4" activePane="bottomRight" state="frozen"/>
      <selection activeCell="B72" sqref="B72"/>
      <selection pane="topRight" activeCell="B72" sqref="B72"/>
      <selection pane="bottomLeft" activeCell="B72" sqref="B72"/>
      <selection pane="bottomRight" activeCell="A7" sqref="A7"/>
    </sheetView>
  </sheetViews>
  <sheetFormatPr defaultRowHeight="15" x14ac:dyDescent="0.25"/>
  <cols>
    <col min="1" max="1" width="5.28515625" style="1" customWidth="1"/>
    <col min="2" max="2" width="21.85546875" style="9" customWidth="1"/>
    <col min="3" max="3" width="4" style="9" customWidth="1"/>
    <col min="4" max="4" width="12.7109375" style="9" customWidth="1"/>
    <col min="5" max="5" width="13" style="9" customWidth="1"/>
    <col min="6" max="8" width="6.7109375" style="17" customWidth="1"/>
    <col min="9" max="13" width="6.7109375" style="33" customWidth="1"/>
    <col min="14" max="16" width="6.7109375" style="17" customWidth="1"/>
    <col min="17" max="17" width="6.7109375" style="33" customWidth="1"/>
    <col min="18" max="18" width="11.140625" style="31" customWidth="1"/>
    <col min="19" max="16384" width="9.140625" style="9"/>
  </cols>
  <sheetData>
    <row r="1" spans="1:18" ht="21" x14ac:dyDescent="0.25">
      <c r="A1" s="167" t="s">
        <v>30</v>
      </c>
      <c r="B1" s="168"/>
      <c r="C1" s="168"/>
      <c r="D1" s="168"/>
      <c r="E1" s="168"/>
      <c r="F1" s="168"/>
      <c r="G1" s="168"/>
      <c r="H1" s="168"/>
      <c r="I1" s="168"/>
      <c r="J1" s="168"/>
      <c r="K1" s="168"/>
      <c r="L1" s="168"/>
      <c r="M1" s="168"/>
      <c r="N1" s="168"/>
      <c r="O1" s="168"/>
      <c r="P1" s="168"/>
      <c r="Q1" s="168"/>
      <c r="R1" s="168"/>
    </row>
    <row r="2" spans="1:18" ht="98.25" customHeight="1" x14ac:dyDescent="0.25">
      <c r="A2" s="171" t="s">
        <v>0</v>
      </c>
      <c r="B2" s="171" t="s">
        <v>1</v>
      </c>
      <c r="C2" s="171" t="s">
        <v>3</v>
      </c>
      <c r="D2" s="171" t="s">
        <v>14</v>
      </c>
      <c r="E2" s="171" t="s">
        <v>2</v>
      </c>
      <c r="F2" s="164" t="s">
        <v>132</v>
      </c>
      <c r="G2" s="164"/>
      <c r="H2" s="164"/>
      <c r="I2" s="164"/>
      <c r="J2" s="164" t="s">
        <v>128</v>
      </c>
      <c r="K2" s="164"/>
      <c r="L2" s="164"/>
      <c r="M2" s="164"/>
      <c r="N2" s="164" t="s">
        <v>149</v>
      </c>
      <c r="O2" s="164"/>
      <c r="P2" s="164"/>
      <c r="Q2" s="164"/>
      <c r="R2" s="169" t="s">
        <v>150</v>
      </c>
    </row>
    <row r="3" spans="1:18" ht="90" x14ac:dyDescent="0.25">
      <c r="A3" s="172"/>
      <c r="B3" s="172"/>
      <c r="C3" s="172"/>
      <c r="D3" s="172"/>
      <c r="E3" s="172"/>
      <c r="F3" s="15" t="s">
        <v>22</v>
      </c>
      <c r="G3" s="15" t="s">
        <v>23</v>
      </c>
      <c r="H3" s="15" t="s">
        <v>24</v>
      </c>
      <c r="I3" s="14" t="s">
        <v>15</v>
      </c>
      <c r="J3" s="15" t="s">
        <v>22</v>
      </c>
      <c r="K3" s="15" t="s">
        <v>23</v>
      </c>
      <c r="L3" s="15" t="s">
        <v>24</v>
      </c>
      <c r="M3" s="14" t="s">
        <v>15</v>
      </c>
      <c r="N3" s="15" t="s">
        <v>22</v>
      </c>
      <c r="O3" s="15" t="s">
        <v>23</v>
      </c>
      <c r="P3" s="15" t="s">
        <v>24</v>
      </c>
      <c r="Q3" s="14" t="s">
        <v>15</v>
      </c>
      <c r="R3" s="170"/>
    </row>
    <row r="4" spans="1:18" s="37" customFormat="1" x14ac:dyDescent="0.25">
      <c r="A4" s="8">
        <v>1</v>
      </c>
      <c r="B4" s="41" t="s">
        <v>34</v>
      </c>
      <c r="C4" s="38" t="s">
        <v>5</v>
      </c>
      <c r="D4" s="41" t="s">
        <v>6</v>
      </c>
      <c r="E4" s="38" t="s">
        <v>41</v>
      </c>
      <c r="F4" s="16">
        <v>6</v>
      </c>
      <c r="G4" s="16">
        <v>1</v>
      </c>
      <c r="H4" s="16">
        <v>1</v>
      </c>
      <c r="I4" s="30">
        <f>(101-G4)*H4</f>
        <v>100</v>
      </c>
      <c r="J4" s="16">
        <v>7</v>
      </c>
      <c r="K4" s="16">
        <v>4</v>
      </c>
      <c r="L4" s="16">
        <v>1</v>
      </c>
      <c r="M4" s="30">
        <f>(101-K4)*L4</f>
        <v>97</v>
      </c>
      <c r="N4" s="16">
        <v>4</v>
      </c>
      <c r="O4" s="16">
        <v>1</v>
      </c>
      <c r="P4" s="16">
        <v>1</v>
      </c>
      <c r="Q4" s="30">
        <f>(101-O4)*P4</f>
        <v>100</v>
      </c>
      <c r="R4" s="25">
        <f>I4+Q4+M4</f>
        <v>297</v>
      </c>
    </row>
    <row r="5" spans="1:18" ht="27.75" customHeight="1" x14ac:dyDescent="0.25">
      <c r="A5" s="38">
        <v>2</v>
      </c>
      <c r="B5" s="43" t="s">
        <v>18</v>
      </c>
      <c r="C5" s="38" t="s">
        <v>5</v>
      </c>
      <c r="D5" s="41" t="s">
        <v>6</v>
      </c>
      <c r="E5" s="44" t="s">
        <v>19</v>
      </c>
      <c r="F5" s="16">
        <v>6</v>
      </c>
      <c r="G5" s="16">
        <v>2</v>
      </c>
      <c r="H5" s="16">
        <v>1</v>
      </c>
      <c r="I5" s="30">
        <f t="shared" ref="I5:I9" si="0">(101-G5)*H5</f>
        <v>99</v>
      </c>
      <c r="J5" s="16">
        <v>7</v>
      </c>
      <c r="K5" s="16">
        <v>1</v>
      </c>
      <c r="L5" s="16">
        <v>1</v>
      </c>
      <c r="M5" s="30">
        <f t="shared" ref="M5:M10" si="1">(101-K5)*L5</f>
        <v>100</v>
      </c>
      <c r="N5" s="16">
        <v>4</v>
      </c>
      <c r="O5" s="16">
        <v>3</v>
      </c>
      <c r="P5" s="16">
        <v>1</v>
      </c>
      <c r="Q5" s="30">
        <f>(101-O5)*P5</f>
        <v>98</v>
      </c>
      <c r="R5" s="25">
        <f t="shared" ref="R5:R10" si="2">I5+Q5+M5</f>
        <v>297</v>
      </c>
    </row>
    <row r="6" spans="1:18" s="21" customFormat="1" ht="27.75" customHeight="1" x14ac:dyDescent="0.25">
      <c r="A6" s="38">
        <v>3</v>
      </c>
      <c r="B6" s="41" t="s">
        <v>97</v>
      </c>
      <c r="C6" s="38" t="s">
        <v>5</v>
      </c>
      <c r="D6" s="10" t="s">
        <v>6</v>
      </c>
      <c r="E6" s="38" t="s">
        <v>45</v>
      </c>
      <c r="F6" s="16">
        <v>6</v>
      </c>
      <c r="G6" s="16">
        <v>3</v>
      </c>
      <c r="H6" s="16">
        <v>1</v>
      </c>
      <c r="I6" s="30">
        <f t="shared" si="0"/>
        <v>98</v>
      </c>
      <c r="J6" s="16">
        <v>7</v>
      </c>
      <c r="K6" s="16">
        <v>2</v>
      </c>
      <c r="L6" s="16">
        <v>1</v>
      </c>
      <c r="M6" s="30">
        <f t="shared" si="1"/>
        <v>99</v>
      </c>
      <c r="N6" s="16">
        <v>4</v>
      </c>
      <c r="O6" s="16">
        <v>2</v>
      </c>
      <c r="P6" s="16">
        <v>1</v>
      </c>
      <c r="Q6" s="30">
        <f>(101-O6)*P6</f>
        <v>99</v>
      </c>
      <c r="R6" s="25">
        <f t="shared" si="2"/>
        <v>296</v>
      </c>
    </row>
    <row r="7" spans="1:18" ht="27.75" customHeight="1" x14ac:dyDescent="0.25">
      <c r="A7" s="38">
        <v>4</v>
      </c>
      <c r="B7" s="41" t="s">
        <v>38</v>
      </c>
      <c r="C7" s="38" t="s">
        <v>5</v>
      </c>
      <c r="D7" s="41" t="s">
        <v>56</v>
      </c>
      <c r="E7" s="38" t="s">
        <v>39</v>
      </c>
      <c r="F7" s="16">
        <v>6</v>
      </c>
      <c r="G7" s="16">
        <v>5</v>
      </c>
      <c r="H7" s="16">
        <v>1</v>
      </c>
      <c r="I7" s="30">
        <f t="shared" si="0"/>
        <v>96</v>
      </c>
      <c r="J7" s="16">
        <v>7</v>
      </c>
      <c r="K7" s="16">
        <v>3</v>
      </c>
      <c r="L7" s="16">
        <v>1</v>
      </c>
      <c r="M7" s="30">
        <f t="shared" si="1"/>
        <v>98</v>
      </c>
      <c r="N7" s="16">
        <v>4</v>
      </c>
      <c r="O7" s="16">
        <v>4</v>
      </c>
      <c r="P7" s="16">
        <v>1</v>
      </c>
      <c r="Q7" s="30">
        <f>(101-O7)*P7</f>
        <v>97</v>
      </c>
      <c r="R7" s="25">
        <f t="shared" si="2"/>
        <v>291</v>
      </c>
    </row>
    <row r="8" spans="1:18" ht="27.75" customHeight="1" x14ac:dyDescent="0.25">
      <c r="A8" s="38">
        <v>5</v>
      </c>
      <c r="B8" s="41" t="s">
        <v>107</v>
      </c>
      <c r="C8" s="38" t="s">
        <v>5</v>
      </c>
      <c r="D8" s="41" t="s">
        <v>9</v>
      </c>
      <c r="E8" s="42" t="s">
        <v>96</v>
      </c>
      <c r="F8" s="16">
        <v>6</v>
      </c>
      <c r="G8" s="16">
        <v>4</v>
      </c>
      <c r="H8" s="16">
        <v>1</v>
      </c>
      <c r="I8" s="30">
        <f t="shared" si="0"/>
        <v>97</v>
      </c>
      <c r="J8" s="16">
        <v>7</v>
      </c>
      <c r="K8" s="16">
        <v>5</v>
      </c>
      <c r="L8" s="16">
        <v>1</v>
      </c>
      <c r="M8" s="30">
        <f t="shared" si="1"/>
        <v>96</v>
      </c>
      <c r="N8" s="16">
        <v>4</v>
      </c>
      <c r="O8" s="16" t="s">
        <v>129</v>
      </c>
      <c r="P8" s="16">
        <v>1</v>
      </c>
      <c r="Q8" s="30">
        <v>0</v>
      </c>
      <c r="R8" s="25">
        <f t="shared" si="2"/>
        <v>193</v>
      </c>
    </row>
    <row r="9" spans="1:18" ht="27.75" customHeight="1" x14ac:dyDescent="0.25">
      <c r="A9" s="38">
        <v>6</v>
      </c>
      <c r="B9" s="41" t="s">
        <v>73</v>
      </c>
      <c r="C9" s="38" t="s">
        <v>5</v>
      </c>
      <c r="D9" s="41" t="s">
        <v>9</v>
      </c>
      <c r="E9" s="38" t="s">
        <v>74</v>
      </c>
      <c r="F9" s="16">
        <v>6</v>
      </c>
      <c r="G9" s="16">
        <v>6</v>
      </c>
      <c r="H9" s="16">
        <v>1</v>
      </c>
      <c r="I9" s="30">
        <f t="shared" si="0"/>
        <v>95</v>
      </c>
      <c r="J9" s="16">
        <v>7</v>
      </c>
      <c r="K9" s="16">
        <v>6</v>
      </c>
      <c r="L9" s="16">
        <v>1</v>
      </c>
      <c r="M9" s="30">
        <f t="shared" si="1"/>
        <v>95</v>
      </c>
      <c r="N9" s="16">
        <v>4</v>
      </c>
      <c r="O9" s="16" t="s">
        <v>129</v>
      </c>
      <c r="P9" s="16">
        <v>1</v>
      </c>
      <c r="Q9" s="30">
        <v>0</v>
      </c>
      <c r="R9" s="25">
        <f t="shared" si="2"/>
        <v>190</v>
      </c>
    </row>
    <row r="10" spans="1:18" s="24" customFormat="1" ht="27.75" customHeight="1" x14ac:dyDescent="0.25">
      <c r="A10" s="38">
        <v>7</v>
      </c>
      <c r="B10" s="41" t="s">
        <v>142</v>
      </c>
      <c r="C10" s="38" t="s">
        <v>5</v>
      </c>
      <c r="D10" s="41" t="s">
        <v>12</v>
      </c>
      <c r="E10" s="38" t="s">
        <v>143</v>
      </c>
      <c r="F10" s="16">
        <v>6</v>
      </c>
      <c r="G10" s="16" t="s">
        <v>129</v>
      </c>
      <c r="H10" s="16">
        <v>0</v>
      </c>
      <c r="I10" s="30">
        <v>0</v>
      </c>
      <c r="J10" s="16">
        <v>7</v>
      </c>
      <c r="K10" s="16">
        <v>7</v>
      </c>
      <c r="L10" s="16">
        <v>1</v>
      </c>
      <c r="M10" s="30">
        <f t="shared" si="1"/>
        <v>94</v>
      </c>
      <c r="N10" s="16">
        <v>4</v>
      </c>
      <c r="O10" s="16" t="s">
        <v>129</v>
      </c>
      <c r="P10" s="16">
        <v>1</v>
      </c>
      <c r="Q10" s="30">
        <v>0</v>
      </c>
      <c r="R10" s="25">
        <f t="shared" si="2"/>
        <v>94</v>
      </c>
    </row>
  </sheetData>
  <autoFilter ref="A3:R9">
    <sortState ref="A5:R10">
      <sortCondition descending="1" ref="R3:R9"/>
    </sortState>
  </autoFilter>
  <sortState ref="A5:A14">
    <sortCondition ref="A4"/>
  </sortState>
  <mergeCells count="10">
    <mergeCell ref="A1:R1"/>
    <mergeCell ref="R2:R3"/>
    <mergeCell ref="A2:A3"/>
    <mergeCell ref="E2:E3"/>
    <mergeCell ref="D2:D3"/>
    <mergeCell ref="C2:C3"/>
    <mergeCell ref="B2:B3"/>
    <mergeCell ref="F2:I2"/>
    <mergeCell ref="N2:Q2"/>
    <mergeCell ref="J2:M2"/>
  </mergeCells>
  <pageMargins left="0.7" right="0.7" top="0.75" bottom="0.75" header="0.3" footer="0.3"/>
  <pageSetup paperSize="9" scale="2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10"/>
  <sheetViews>
    <sheetView view="pageBreakPreview" zoomScaleNormal="100" zoomScaleSheetLayoutView="100" workbookViewId="0">
      <selection activeCell="B72" sqref="B72"/>
    </sheetView>
  </sheetViews>
  <sheetFormatPr defaultRowHeight="15" x14ac:dyDescent="0.25"/>
  <cols>
    <col min="1" max="1" width="6.42578125" style="5" customWidth="1"/>
    <col min="2" max="2" width="23.42578125" style="5" customWidth="1"/>
    <col min="3" max="3" width="12.85546875" style="5" customWidth="1"/>
    <col min="4" max="4" width="7" style="5" customWidth="1"/>
    <col min="5" max="5" width="4.5703125" style="7" customWidth="1"/>
    <col min="6" max="6" width="5.28515625" style="7" customWidth="1"/>
    <col min="7" max="7" width="6.85546875" style="7" customWidth="1"/>
    <col min="8" max="8" width="6.42578125" style="34" customWidth="1"/>
    <col min="9" max="9" width="4.5703125" style="7" customWidth="1"/>
    <col min="10" max="10" width="5.28515625" style="7" customWidth="1"/>
    <col min="11" max="11" width="6.85546875" style="7" customWidth="1"/>
    <col min="12" max="16" width="6.42578125" style="34" customWidth="1"/>
    <col min="17" max="17" width="10.28515625" style="7" customWidth="1"/>
    <col min="18" max="16384" width="9.140625" style="53"/>
  </cols>
  <sheetData>
    <row r="1" spans="1:17" ht="21" x14ac:dyDescent="0.25">
      <c r="A1" s="175" t="s">
        <v>88</v>
      </c>
      <c r="B1" s="176"/>
      <c r="C1" s="176"/>
      <c r="D1" s="176"/>
      <c r="E1" s="176"/>
      <c r="F1" s="176"/>
      <c r="G1" s="176"/>
      <c r="H1" s="176"/>
      <c r="I1" s="59"/>
      <c r="J1" s="59"/>
      <c r="K1" s="59"/>
      <c r="L1" s="59"/>
      <c r="M1" s="78"/>
      <c r="N1" s="78"/>
      <c r="O1" s="78"/>
      <c r="P1" s="78"/>
    </row>
    <row r="2" spans="1:17" ht="56.25" customHeight="1" x14ac:dyDescent="0.25">
      <c r="A2" s="171" t="s">
        <v>0</v>
      </c>
      <c r="B2" s="171" t="s">
        <v>1</v>
      </c>
      <c r="C2" s="171" t="s">
        <v>2</v>
      </c>
      <c r="D2" s="171" t="s">
        <v>13</v>
      </c>
      <c r="E2" s="164" t="s">
        <v>132</v>
      </c>
      <c r="F2" s="164"/>
      <c r="G2" s="164"/>
      <c r="H2" s="164"/>
      <c r="I2" s="164" t="s">
        <v>128</v>
      </c>
      <c r="J2" s="164"/>
      <c r="K2" s="164"/>
      <c r="L2" s="164"/>
      <c r="M2" s="173" t="s">
        <v>149</v>
      </c>
      <c r="N2" s="174"/>
      <c r="O2" s="174"/>
      <c r="P2" s="174"/>
      <c r="Q2" s="81"/>
    </row>
    <row r="3" spans="1:17" s="13" customFormat="1" ht="90" x14ac:dyDescent="0.25">
      <c r="A3" s="172"/>
      <c r="B3" s="172"/>
      <c r="C3" s="172"/>
      <c r="D3" s="172"/>
      <c r="E3" s="4" t="s">
        <v>22</v>
      </c>
      <c r="F3" s="4" t="s">
        <v>23</v>
      </c>
      <c r="G3" s="4" t="s">
        <v>24</v>
      </c>
      <c r="H3" s="29" t="s">
        <v>15</v>
      </c>
      <c r="I3" s="4" t="s">
        <v>22</v>
      </c>
      <c r="J3" s="4" t="s">
        <v>23</v>
      </c>
      <c r="K3" s="4" t="s">
        <v>24</v>
      </c>
      <c r="L3" s="29" t="s">
        <v>15</v>
      </c>
      <c r="M3" s="4" t="s">
        <v>22</v>
      </c>
      <c r="N3" s="4" t="s">
        <v>23</v>
      </c>
      <c r="O3" s="4" t="s">
        <v>24</v>
      </c>
      <c r="P3" s="29" t="s">
        <v>15</v>
      </c>
      <c r="Q3" s="82" t="s">
        <v>148</v>
      </c>
    </row>
    <row r="4" spans="1:17" s="36" customFormat="1" ht="51" customHeight="1" x14ac:dyDescent="0.25">
      <c r="A4" s="46">
        <v>1</v>
      </c>
      <c r="B4" s="49" t="s">
        <v>126</v>
      </c>
      <c r="C4" s="47" t="s">
        <v>42</v>
      </c>
      <c r="D4" s="51" t="s">
        <v>7</v>
      </c>
      <c r="E4" s="46">
        <v>7</v>
      </c>
      <c r="F4" s="46">
        <v>1</v>
      </c>
      <c r="G4" s="46">
        <v>1</v>
      </c>
      <c r="H4" s="20">
        <f t="shared" ref="H4:H10" si="0">(101-F4)*G4</f>
        <v>100</v>
      </c>
      <c r="I4" s="46">
        <v>6</v>
      </c>
      <c r="J4" s="46">
        <v>1</v>
      </c>
      <c r="K4" s="46">
        <v>1</v>
      </c>
      <c r="L4" s="20">
        <f t="shared" ref="L4:L9" si="1">(101-J4)*K4</f>
        <v>100</v>
      </c>
      <c r="M4" s="79">
        <v>5</v>
      </c>
      <c r="N4" s="79">
        <v>1</v>
      </c>
      <c r="O4" s="46">
        <v>1</v>
      </c>
      <c r="P4" s="20">
        <f>(101-N4)*O4</f>
        <v>100</v>
      </c>
      <c r="Q4" s="52">
        <f t="shared" ref="Q4:Q10" si="2">H4+L4+P4</f>
        <v>300</v>
      </c>
    </row>
    <row r="5" spans="1:17" s="36" customFormat="1" ht="51" customHeight="1" x14ac:dyDescent="0.25">
      <c r="A5" s="46">
        <v>2</v>
      </c>
      <c r="B5" s="12" t="s">
        <v>83</v>
      </c>
      <c r="C5" s="45" t="s">
        <v>84</v>
      </c>
      <c r="D5" s="3" t="s">
        <v>8</v>
      </c>
      <c r="E5" s="46">
        <v>7</v>
      </c>
      <c r="F5" s="44">
        <v>4</v>
      </c>
      <c r="G5" s="46">
        <v>1</v>
      </c>
      <c r="H5" s="20">
        <f>(101-F5)*G5</f>
        <v>97</v>
      </c>
      <c r="I5" s="46">
        <v>6</v>
      </c>
      <c r="J5" s="44">
        <v>2</v>
      </c>
      <c r="K5" s="46">
        <v>1</v>
      </c>
      <c r="L5" s="20">
        <f>(101-J5)*K5</f>
        <v>99</v>
      </c>
      <c r="M5" s="79">
        <v>5</v>
      </c>
      <c r="N5" s="79">
        <v>2</v>
      </c>
      <c r="O5" s="46">
        <v>1</v>
      </c>
      <c r="P5" s="20">
        <f>(101-N5)*O5</f>
        <v>99</v>
      </c>
      <c r="Q5" s="52">
        <f>H5+L5+P5</f>
        <v>295</v>
      </c>
    </row>
    <row r="6" spans="1:17" ht="30.75" customHeight="1" x14ac:dyDescent="0.25">
      <c r="A6" s="46">
        <v>3</v>
      </c>
      <c r="B6" s="12" t="s">
        <v>117</v>
      </c>
      <c r="C6" s="45" t="s">
        <v>118</v>
      </c>
      <c r="D6" s="50" t="s">
        <v>119</v>
      </c>
      <c r="E6" s="46">
        <v>7</v>
      </c>
      <c r="F6" s="44">
        <v>2</v>
      </c>
      <c r="G6" s="46">
        <v>1</v>
      </c>
      <c r="H6" s="20">
        <f t="shared" si="0"/>
        <v>99</v>
      </c>
      <c r="I6" s="46">
        <v>6</v>
      </c>
      <c r="J6" s="44">
        <v>3</v>
      </c>
      <c r="K6" s="46">
        <v>1</v>
      </c>
      <c r="L6" s="20">
        <f t="shared" si="1"/>
        <v>98</v>
      </c>
      <c r="M6" s="79">
        <v>5</v>
      </c>
      <c r="N6" s="79">
        <v>3</v>
      </c>
      <c r="O6" s="46">
        <v>1</v>
      </c>
      <c r="P6" s="20">
        <f>(101-N6)*O6</f>
        <v>98</v>
      </c>
      <c r="Q6" s="52">
        <f t="shared" si="2"/>
        <v>295</v>
      </c>
    </row>
    <row r="7" spans="1:17" ht="30.75" customHeight="1" x14ac:dyDescent="0.25">
      <c r="A7" s="80">
        <v>4</v>
      </c>
      <c r="B7" s="12" t="s">
        <v>120</v>
      </c>
      <c r="C7" s="45" t="s">
        <v>121</v>
      </c>
      <c r="D7" s="50" t="s">
        <v>31</v>
      </c>
      <c r="E7" s="46">
        <v>7</v>
      </c>
      <c r="F7" s="44">
        <v>3</v>
      </c>
      <c r="G7" s="46">
        <v>1</v>
      </c>
      <c r="H7" s="20">
        <f t="shared" si="0"/>
        <v>98</v>
      </c>
      <c r="I7" s="46">
        <v>6</v>
      </c>
      <c r="J7" s="44">
        <v>5</v>
      </c>
      <c r="K7" s="46">
        <v>1</v>
      </c>
      <c r="L7" s="20">
        <f t="shared" si="1"/>
        <v>96</v>
      </c>
      <c r="M7" s="79">
        <v>5</v>
      </c>
      <c r="N7" s="79">
        <v>4</v>
      </c>
      <c r="O7" s="46">
        <v>1</v>
      </c>
      <c r="P7" s="20">
        <f>(101-N7)*O7</f>
        <v>97</v>
      </c>
      <c r="Q7" s="52">
        <f t="shared" si="2"/>
        <v>291</v>
      </c>
    </row>
    <row r="8" spans="1:17" ht="30.75" customHeight="1" x14ac:dyDescent="0.25">
      <c r="A8" s="46">
        <v>5</v>
      </c>
      <c r="B8" s="12" t="s">
        <v>110</v>
      </c>
      <c r="C8" s="45" t="s">
        <v>112</v>
      </c>
      <c r="D8" s="3" t="s">
        <v>8</v>
      </c>
      <c r="E8" s="46">
        <v>7</v>
      </c>
      <c r="F8" s="44">
        <v>6</v>
      </c>
      <c r="G8" s="46">
        <v>1</v>
      </c>
      <c r="H8" s="20">
        <f t="shared" si="0"/>
        <v>95</v>
      </c>
      <c r="I8" s="46">
        <v>6</v>
      </c>
      <c r="J8" s="44">
        <v>4</v>
      </c>
      <c r="K8" s="46">
        <v>1</v>
      </c>
      <c r="L8" s="20">
        <f t="shared" si="1"/>
        <v>97</v>
      </c>
      <c r="M8" s="79">
        <v>5</v>
      </c>
      <c r="N8" s="79">
        <v>5</v>
      </c>
      <c r="O8" s="46">
        <v>1</v>
      </c>
      <c r="P8" s="20">
        <f>(101-N8)*O8</f>
        <v>96</v>
      </c>
      <c r="Q8" s="52">
        <f t="shared" si="2"/>
        <v>288</v>
      </c>
    </row>
    <row r="9" spans="1:17" ht="30.75" customHeight="1" x14ac:dyDescent="0.25">
      <c r="A9" s="46">
        <v>6</v>
      </c>
      <c r="B9" s="12" t="s">
        <v>111</v>
      </c>
      <c r="C9" s="56" t="s">
        <v>113</v>
      </c>
      <c r="D9" s="3" t="s">
        <v>8</v>
      </c>
      <c r="E9" s="46">
        <v>7</v>
      </c>
      <c r="F9" s="44">
        <v>5</v>
      </c>
      <c r="G9" s="46">
        <v>1</v>
      </c>
      <c r="H9" s="20">
        <f t="shared" si="0"/>
        <v>96</v>
      </c>
      <c r="I9" s="46">
        <v>6</v>
      </c>
      <c r="J9" s="44">
        <v>6</v>
      </c>
      <c r="K9" s="46">
        <v>1</v>
      </c>
      <c r="L9" s="20">
        <f t="shared" si="1"/>
        <v>95</v>
      </c>
      <c r="M9" s="79">
        <v>5</v>
      </c>
      <c r="N9" s="79" t="s">
        <v>129</v>
      </c>
      <c r="O9" s="46">
        <v>1</v>
      </c>
      <c r="P9" s="20">
        <v>0</v>
      </c>
      <c r="Q9" s="52">
        <f t="shared" si="2"/>
        <v>191</v>
      </c>
    </row>
    <row r="10" spans="1:17" ht="30.75" customHeight="1" x14ac:dyDescent="0.25">
      <c r="A10" s="46">
        <v>7</v>
      </c>
      <c r="B10" s="12" t="s">
        <v>99</v>
      </c>
      <c r="C10" s="45" t="s">
        <v>100</v>
      </c>
      <c r="D10" s="3" t="s">
        <v>31</v>
      </c>
      <c r="E10" s="46">
        <v>7</v>
      </c>
      <c r="F10" s="44">
        <v>7</v>
      </c>
      <c r="G10" s="46">
        <v>1</v>
      </c>
      <c r="H10" s="20">
        <f t="shared" si="0"/>
        <v>94</v>
      </c>
      <c r="I10" s="46">
        <v>6</v>
      </c>
      <c r="J10" s="44" t="s">
        <v>129</v>
      </c>
      <c r="K10" s="46">
        <v>1</v>
      </c>
      <c r="L10" s="20">
        <v>0</v>
      </c>
      <c r="M10" s="79">
        <v>5</v>
      </c>
      <c r="N10" s="79" t="s">
        <v>129</v>
      </c>
      <c r="O10" s="46">
        <v>1</v>
      </c>
      <c r="P10" s="20">
        <v>0</v>
      </c>
      <c r="Q10" s="52">
        <f t="shared" si="2"/>
        <v>94</v>
      </c>
    </row>
  </sheetData>
  <autoFilter ref="A3:Q10">
    <sortState ref="A5:Q10">
      <sortCondition descending="1" ref="Q3:Q10"/>
    </sortState>
  </autoFilter>
  <mergeCells count="8">
    <mergeCell ref="I2:L2"/>
    <mergeCell ref="M2:P2"/>
    <mergeCell ref="A1:H1"/>
    <mergeCell ref="A2:A3"/>
    <mergeCell ref="B2:B3"/>
    <mergeCell ref="C2:C3"/>
    <mergeCell ref="D2:D3"/>
    <mergeCell ref="E2:H2"/>
  </mergeCells>
  <pageMargins left="0.7" right="0.7" top="0.75" bottom="0.75" header="0.3" footer="0.3"/>
  <pageSetup paperSize="9" scale="3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5"/>
  <sheetViews>
    <sheetView view="pageBreakPreview" zoomScale="77" zoomScaleNormal="100" zoomScaleSheetLayoutView="77" workbookViewId="0">
      <selection activeCell="B72" sqref="B72"/>
    </sheetView>
  </sheetViews>
  <sheetFormatPr defaultRowHeight="15" x14ac:dyDescent="0.25"/>
  <cols>
    <col min="1" max="1" width="6.42578125" style="5" customWidth="1"/>
    <col min="2" max="2" width="23.42578125" style="5" customWidth="1"/>
    <col min="3" max="3" width="12.85546875" style="5" customWidth="1"/>
    <col min="4" max="4" width="12" style="5" bestFit="1" customWidth="1"/>
    <col min="5" max="5" width="6.140625" style="5" customWidth="1"/>
    <col min="6" max="6" width="6.85546875" style="5" customWidth="1"/>
    <col min="7" max="7" width="6.140625" style="5" customWidth="1"/>
    <col min="8" max="8" width="11.28515625" style="5" bestFit="1" customWidth="1"/>
    <col min="9" max="9" width="6.140625" style="5" customWidth="1"/>
    <col min="10" max="10" width="6.85546875" style="5" customWidth="1"/>
    <col min="11" max="11" width="6.140625" style="5" customWidth="1"/>
    <col min="12" max="12" width="11.28515625" style="5" bestFit="1" customWidth="1"/>
    <col min="13" max="13" width="13.140625" style="7" customWidth="1"/>
    <col min="14" max="16384" width="9.140625" style="53"/>
  </cols>
  <sheetData>
    <row r="1" spans="1:17" ht="31.5" customHeight="1" x14ac:dyDescent="0.25">
      <c r="A1" s="168" t="s">
        <v>87</v>
      </c>
      <c r="B1" s="168"/>
      <c r="C1" s="168"/>
      <c r="D1" s="168"/>
      <c r="E1" s="168"/>
      <c r="F1" s="168"/>
      <c r="G1" s="168"/>
      <c r="H1" s="168"/>
      <c r="I1" s="168"/>
      <c r="J1" s="168"/>
      <c r="K1" s="168"/>
      <c r="L1" s="168"/>
      <c r="M1" s="168"/>
    </row>
    <row r="2" spans="1:17" ht="56.25" customHeight="1" x14ac:dyDescent="0.25">
      <c r="A2" s="171" t="s">
        <v>0</v>
      </c>
      <c r="B2" s="171" t="s">
        <v>1</v>
      </c>
      <c r="C2" s="171" t="s">
        <v>2</v>
      </c>
      <c r="D2" s="171" t="s">
        <v>13</v>
      </c>
      <c r="E2" s="164" t="s">
        <v>132</v>
      </c>
      <c r="F2" s="164"/>
      <c r="G2" s="164"/>
      <c r="H2" s="164"/>
      <c r="I2" s="164" t="s">
        <v>128</v>
      </c>
      <c r="J2" s="164"/>
      <c r="K2" s="164"/>
      <c r="L2" s="164"/>
      <c r="M2" s="173" t="s">
        <v>149</v>
      </c>
      <c r="N2" s="174"/>
      <c r="O2" s="174"/>
      <c r="P2" s="174"/>
      <c r="Q2" s="81"/>
    </row>
    <row r="3" spans="1:17" s="13" customFormat="1" ht="105" x14ac:dyDescent="0.25">
      <c r="A3" s="172"/>
      <c r="B3" s="172"/>
      <c r="C3" s="172"/>
      <c r="D3" s="172"/>
      <c r="E3" s="4" t="s">
        <v>22</v>
      </c>
      <c r="F3" s="4" t="s">
        <v>23</v>
      </c>
      <c r="G3" s="4" t="s">
        <v>24</v>
      </c>
      <c r="H3" s="29" t="s">
        <v>15</v>
      </c>
      <c r="I3" s="4" t="s">
        <v>22</v>
      </c>
      <c r="J3" s="4" t="s">
        <v>23</v>
      </c>
      <c r="K3" s="4" t="s">
        <v>24</v>
      </c>
      <c r="L3" s="29" t="s">
        <v>15</v>
      </c>
      <c r="M3" s="4" t="s">
        <v>22</v>
      </c>
      <c r="N3" s="4" t="s">
        <v>23</v>
      </c>
      <c r="O3" s="4" t="s">
        <v>24</v>
      </c>
      <c r="P3" s="29" t="s">
        <v>15</v>
      </c>
      <c r="Q3" s="82" t="s">
        <v>148</v>
      </c>
    </row>
    <row r="4" spans="1:17" s="36" customFormat="1" ht="51" customHeight="1" x14ac:dyDescent="0.25">
      <c r="A4" s="46">
        <v>1</v>
      </c>
      <c r="B4" s="57" t="s">
        <v>122</v>
      </c>
      <c r="C4" s="57" t="s">
        <v>123</v>
      </c>
      <c r="D4" s="51" t="s">
        <v>31</v>
      </c>
      <c r="E4" s="47">
        <v>2</v>
      </c>
      <c r="F4" s="46">
        <v>1</v>
      </c>
      <c r="G4" s="47">
        <v>1</v>
      </c>
      <c r="H4" s="48">
        <f>(101-F4)*G4</f>
        <v>100</v>
      </c>
      <c r="I4" s="47">
        <v>2</v>
      </c>
      <c r="J4" s="46">
        <v>1</v>
      </c>
      <c r="K4" s="47">
        <v>1</v>
      </c>
      <c r="L4" s="48">
        <f>(101-J4)*K4</f>
        <v>100</v>
      </c>
      <c r="M4" s="79">
        <v>2</v>
      </c>
      <c r="N4" s="79">
        <v>2</v>
      </c>
      <c r="O4" s="46">
        <v>1</v>
      </c>
      <c r="P4" s="20">
        <f>(101-N4)*O4</f>
        <v>99</v>
      </c>
      <c r="Q4" s="52">
        <f>H4+L4+P4</f>
        <v>299</v>
      </c>
    </row>
    <row r="5" spans="1:17" s="36" customFormat="1" ht="51" customHeight="1" x14ac:dyDescent="0.25">
      <c r="A5" s="46">
        <v>2</v>
      </c>
      <c r="B5" s="54" t="s">
        <v>85</v>
      </c>
      <c r="C5" s="54" t="s">
        <v>86</v>
      </c>
      <c r="D5" s="51" t="s">
        <v>6</v>
      </c>
      <c r="E5" s="47">
        <v>2</v>
      </c>
      <c r="F5" s="46">
        <v>2</v>
      </c>
      <c r="G5" s="47">
        <v>1</v>
      </c>
      <c r="H5" s="48">
        <f>(101-F5)*G5</f>
        <v>99</v>
      </c>
      <c r="I5" s="47">
        <v>2</v>
      </c>
      <c r="J5" s="46">
        <v>2</v>
      </c>
      <c r="K5" s="47">
        <v>1</v>
      </c>
      <c r="L5" s="48">
        <f>(101-J5)*K5</f>
        <v>99</v>
      </c>
      <c r="M5" s="79">
        <v>2</v>
      </c>
      <c r="N5" s="79">
        <v>1</v>
      </c>
      <c r="O5" s="46">
        <v>1</v>
      </c>
      <c r="P5" s="20">
        <f>(101-N5)*O5</f>
        <v>100</v>
      </c>
      <c r="Q5" s="52">
        <f>H5+L5+P5</f>
        <v>298</v>
      </c>
    </row>
  </sheetData>
  <autoFilter ref="A3:M3">
    <sortState ref="A5:M5">
      <sortCondition descending="1" ref="M3"/>
    </sortState>
  </autoFilter>
  <mergeCells count="8">
    <mergeCell ref="A1:M1"/>
    <mergeCell ref="A2:A3"/>
    <mergeCell ref="B2:B3"/>
    <mergeCell ref="C2:C3"/>
    <mergeCell ref="D2:D3"/>
    <mergeCell ref="E2:H2"/>
    <mergeCell ref="I2:L2"/>
    <mergeCell ref="M2:P2"/>
  </mergeCell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7"/>
  <sheetViews>
    <sheetView view="pageBreakPreview" zoomScale="68" zoomScaleNormal="100" zoomScaleSheetLayoutView="68" workbookViewId="0">
      <pane xSplit="4" ySplit="3" topLeftCell="E4" activePane="bottomRight" state="frozen"/>
      <selection activeCell="B72" sqref="B72"/>
      <selection pane="topRight" activeCell="B72" sqref="B72"/>
      <selection pane="bottomLeft" activeCell="B72" sqref="B72"/>
      <selection pane="bottomRight" activeCell="B72" sqref="B72"/>
    </sheetView>
  </sheetViews>
  <sheetFormatPr defaultRowHeight="15" x14ac:dyDescent="0.25"/>
  <cols>
    <col min="1" max="1" width="6.140625" style="40" customWidth="1"/>
    <col min="2" max="2" width="28.42578125" style="9" bestFit="1" customWidth="1"/>
    <col min="3" max="3" width="11.5703125" style="9" customWidth="1"/>
    <col min="4" max="4" width="12" style="9" bestFit="1" customWidth="1"/>
    <col min="5" max="5" width="7.140625" style="9" customWidth="1"/>
    <col min="6" max="6" width="7.85546875" style="9" customWidth="1"/>
    <col min="7" max="7" width="9.42578125" style="9" customWidth="1"/>
    <col min="8" max="8" width="11.28515625" style="32" bestFit="1" customWidth="1"/>
    <col min="9" max="12" width="11.28515625" style="32" customWidth="1"/>
    <col min="13" max="13" width="7.140625" style="37" customWidth="1"/>
    <col min="14" max="14" width="6.5703125" style="37" customWidth="1"/>
    <col min="15" max="15" width="5" style="37" customWidth="1"/>
    <col min="16" max="16" width="11.28515625" style="32" bestFit="1" customWidth="1"/>
    <col min="17" max="17" width="13.28515625" style="9" customWidth="1"/>
    <col min="18" max="16384" width="9.140625" style="9"/>
  </cols>
  <sheetData>
    <row r="1" spans="1:17" ht="21" x14ac:dyDescent="0.25">
      <c r="A1" s="177" t="s">
        <v>21</v>
      </c>
      <c r="B1" s="177"/>
      <c r="C1" s="177"/>
      <c r="D1" s="177"/>
      <c r="E1" s="177"/>
      <c r="F1" s="177"/>
      <c r="G1" s="177"/>
      <c r="H1" s="177"/>
      <c r="I1" s="177"/>
      <c r="J1" s="177"/>
      <c r="K1" s="177"/>
      <c r="L1" s="177"/>
      <c r="M1" s="177"/>
      <c r="N1" s="177"/>
      <c r="O1" s="177"/>
      <c r="P1" s="177"/>
      <c r="Q1" s="177"/>
    </row>
    <row r="2" spans="1:17" ht="84" customHeight="1" x14ac:dyDescent="0.25">
      <c r="A2" s="178" t="s">
        <v>0</v>
      </c>
      <c r="B2" s="178" t="s">
        <v>1</v>
      </c>
      <c r="C2" s="178" t="s">
        <v>2</v>
      </c>
      <c r="D2" s="178" t="s">
        <v>13</v>
      </c>
      <c r="E2" s="164" t="s">
        <v>132</v>
      </c>
      <c r="F2" s="164"/>
      <c r="G2" s="164"/>
      <c r="H2" s="164"/>
      <c r="I2" s="164" t="s">
        <v>128</v>
      </c>
      <c r="J2" s="164"/>
      <c r="K2" s="164"/>
      <c r="L2" s="164"/>
      <c r="M2" s="164" t="s">
        <v>149</v>
      </c>
      <c r="N2" s="164"/>
      <c r="O2" s="164"/>
      <c r="P2" s="164"/>
      <c r="Q2" s="179" t="s">
        <v>150</v>
      </c>
    </row>
    <row r="3" spans="1:17" ht="88.5" customHeight="1" x14ac:dyDescent="0.25">
      <c r="A3" s="178"/>
      <c r="B3" s="178"/>
      <c r="C3" s="178"/>
      <c r="D3" s="178"/>
      <c r="E3" s="4" t="s">
        <v>22</v>
      </c>
      <c r="F3" s="4" t="s">
        <v>23</v>
      </c>
      <c r="G3" s="4" t="s">
        <v>24</v>
      </c>
      <c r="H3" s="29" t="s">
        <v>15</v>
      </c>
      <c r="I3" s="4" t="s">
        <v>22</v>
      </c>
      <c r="J3" s="4" t="s">
        <v>23</v>
      </c>
      <c r="K3" s="4" t="s">
        <v>24</v>
      </c>
      <c r="L3" s="29" t="s">
        <v>15</v>
      </c>
      <c r="M3" s="4" t="s">
        <v>22</v>
      </c>
      <c r="N3" s="4" t="s">
        <v>23</v>
      </c>
      <c r="O3" s="4" t="s">
        <v>24</v>
      </c>
      <c r="P3" s="29" t="s">
        <v>15</v>
      </c>
      <c r="Q3" s="179"/>
    </row>
    <row r="4" spans="1:17" ht="30" x14ac:dyDescent="0.25">
      <c r="A4" s="38">
        <v>1</v>
      </c>
      <c r="B4" s="12" t="s">
        <v>144</v>
      </c>
      <c r="C4" s="12" t="s">
        <v>75</v>
      </c>
      <c r="D4" s="41" t="s">
        <v>6</v>
      </c>
      <c r="E4" s="38">
        <v>3</v>
      </c>
      <c r="F4" s="38">
        <v>1</v>
      </c>
      <c r="G4" s="38">
        <v>1</v>
      </c>
      <c r="H4" s="22">
        <f>(101-F4)*G4</f>
        <v>100</v>
      </c>
      <c r="I4" s="38">
        <v>4</v>
      </c>
      <c r="J4" s="38">
        <v>1</v>
      </c>
      <c r="K4" s="38">
        <v>1</v>
      </c>
      <c r="L4" s="22">
        <f>(101-J4)*K4</f>
        <v>100</v>
      </c>
      <c r="M4" s="38">
        <v>4</v>
      </c>
      <c r="N4" s="38">
        <v>3</v>
      </c>
      <c r="O4" s="38">
        <v>1</v>
      </c>
      <c r="P4" s="22">
        <f>(101-N4)*O4</f>
        <v>98</v>
      </c>
      <c r="Q4" s="25">
        <f>H4+P4+L4</f>
        <v>298</v>
      </c>
    </row>
    <row r="5" spans="1:17" ht="30" x14ac:dyDescent="0.25">
      <c r="A5" s="38">
        <v>2</v>
      </c>
      <c r="B5" s="12" t="s">
        <v>146</v>
      </c>
      <c r="C5" s="12" t="s">
        <v>76</v>
      </c>
      <c r="D5" s="41" t="s">
        <v>6</v>
      </c>
      <c r="E5" s="38">
        <v>3</v>
      </c>
      <c r="F5" s="38">
        <v>3</v>
      </c>
      <c r="G5" s="38">
        <v>1</v>
      </c>
      <c r="H5" s="22">
        <f>(101-F5)*G5</f>
        <v>98</v>
      </c>
      <c r="I5" s="38">
        <v>4</v>
      </c>
      <c r="J5" s="38">
        <v>2</v>
      </c>
      <c r="K5" s="38">
        <v>1</v>
      </c>
      <c r="L5" s="22">
        <f>(101-J5)*K5</f>
        <v>99</v>
      </c>
      <c r="M5" s="38">
        <v>4</v>
      </c>
      <c r="N5" s="38">
        <v>1</v>
      </c>
      <c r="O5" s="38">
        <v>1</v>
      </c>
      <c r="P5" s="22">
        <f>(101-N5)*O5</f>
        <v>100</v>
      </c>
      <c r="Q5" s="25">
        <f>H5+P5+L5</f>
        <v>297</v>
      </c>
    </row>
    <row r="6" spans="1:17" ht="30" x14ac:dyDescent="0.25">
      <c r="A6" s="40">
        <v>3</v>
      </c>
      <c r="B6" s="12" t="s">
        <v>145</v>
      </c>
      <c r="C6" s="12" t="s">
        <v>101</v>
      </c>
      <c r="D6" s="41" t="s">
        <v>31</v>
      </c>
      <c r="E6" s="38">
        <v>3</v>
      </c>
      <c r="F6" s="38">
        <v>2</v>
      </c>
      <c r="G6" s="38">
        <v>1</v>
      </c>
      <c r="H6" s="22">
        <f>(101-F6)*G6</f>
        <v>99</v>
      </c>
      <c r="I6" s="38">
        <v>4</v>
      </c>
      <c r="J6" s="38">
        <v>3</v>
      </c>
      <c r="K6" s="38">
        <v>1</v>
      </c>
      <c r="L6" s="22">
        <f>(101-J6)*K6</f>
        <v>98</v>
      </c>
      <c r="M6" s="38">
        <v>4</v>
      </c>
      <c r="N6" s="38">
        <v>2</v>
      </c>
      <c r="O6" s="38">
        <v>1</v>
      </c>
      <c r="P6" s="22">
        <f>(101-N6)*O6</f>
        <v>99</v>
      </c>
      <c r="Q6" s="25">
        <f>H6+P6+L6</f>
        <v>296</v>
      </c>
    </row>
    <row r="7" spans="1:17" ht="30" x14ac:dyDescent="0.25">
      <c r="A7" s="38">
        <v>4</v>
      </c>
      <c r="B7" s="12" t="s">
        <v>147</v>
      </c>
      <c r="C7" s="12" t="s">
        <v>130</v>
      </c>
      <c r="D7" s="41" t="s">
        <v>31</v>
      </c>
      <c r="E7" s="38">
        <v>3</v>
      </c>
      <c r="F7" s="38" t="s">
        <v>129</v>
      </c>
      <c r="G7" s="38">
        <v>1</v>
      </c>
      <c r="H7" s="22">
        <v>0</v>
      </c>
      <c r="I7" s="38">
        <v>4</v>
      </c>
      <c r="J7" s="38">
        <v>4</v>
      </c>
      <c r="K7" s="38">
        <v>1</v>
      </c>
      <c r="L7" s="22">
        <f>(101-J7)*K7</f>
        <v>97</v>
      </c>
      <c r="M7" s="38">
        <v>4</v>
      </c>
      <c r="N7" s="38">
        <v>4</v>
      </c>
      <c r="O7" s="38">
        <v>1</v>
      </c>
      <c r="P7" s="22">
        <f>(101-N7)*O7</f>
        <v>97</v>
      </c>
      <c r="Q7" s="25">
        <f>H7+P7+L7</f>
        <v>194</v>
      </c>
    </row>
  </sheetData>
  <autoFilter ref="A3:Q6">
    <sortState ref="A5:Q7">
      <sortCondition descending="1" ref="Q3:Q6"/>
    </sortState>
  </autoFilter>
  <mergeCells count="9">
    <mergeCell ref="A1:Q1"/>
    <mergeCell ref="A2:A3"/>
    <mergeCell ref="B2:B3"/>
    <mergeCell ref="C2:C3"/>
    <mergeCell ref="D2:D3"/>
    <mergeCell ref="Q2:Q3"/>
    <mergeCell ref="E2:H2"/>
    <mergeCell ref="M2:P2"/>
    <mergeCell ref="I2:L2"/>
  </mergeCells>
  <pageMargins left="0.7" right="0.7" top="0.75" bottom="0.75" header="0.3" footer="0.3"/>
  <pageSetup paperSize="9" scale="3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8"/>
  <sheetViews>
    <sheetView view="pageBreakPreview" zoomScaleNormal="100" zoomScaleSheetLayoutView="100" workbookViewId="0">
      <pane xSplit="7" ySplit="3" topLeftCell="H4" activePane="bottomRight" state="frozen"/>
      <selection activeCell="B72" sqref="B72"/>
      <selection pane="topRight" activeCell="B72" sqref="B72"/>
      <selection pane="bottomLeft" activeCell="B72" sqref="B72"/>
      <selection pane="bottomRight" activeCell="B72" sqref="B72"/>
    </sheetView>
  </sheetViews>
  <sheetFormatPr defaultRowHeight="15" x14ac:dyDescent="0.25"/>
  <cols>
    <col min="1" max="1" width="6.140625" style="9" customWidth="1"/>
    <col min="2" max="2" width="18.42578125" style="9" customWidth="1"/>
    <col min="3" max="3" width="12.42578125" style="9" customWidth="1"/>
    <col min="4" max="4" width="14.7109375" style="9" customWidth="1"/>
    <col min="5" max="6" width="4.5703125" style="1" customWidth="1"/>
    <col min="7" max="7" width="5.140625" style="1" customWidth="1"/>
    <col min="8" max="12" width="7.85546875" style="27" customWidth="1"/>
    <col min="13" max="14" width="4.5703125" style="40" customWidth="1"/>
    <col min="15" max="15" width="5.140625" style="40" customWidth="1"/>
    <col min="16" max="16" width="7.85546875" style="27" customWidth="1"/>
    <col min="17" max="16384" width="9.140625" style="9"/>
  </cols>
  <sheetData>
    <row r="1" spans="1:17" ht="21" x14ac:dyDescent="0.25">
      <c r="A1" s="177" t="s">
        <v>89</v>
      </c>
      <c r="B1" s="177"/>
      <c r="C1" s="177"/>
      <c r="D1" s="177"/>
      <c r="E1" s="177"/>
      <c r="F1" s="177"/>
      <c r="G1" s="177"/>
      <c r="H1" s="177"/>
      <c r="I1" s="177"/>
      <c r="J1" s="177"/>
      <c r="K1" s="177"/>
      <c r="L1" s="177"/>
      <c r="M1" s="177"/>
      <c r="N1" s="177"/>
      <c r="O1" s="177"/>
      <c r="P1" s="177"/>
      <c r="Q1" s="177"/>
    </row>
    <row r="2" spans="1:17" ht="84" customHeight="1" x14ac:dyDescent="0.25">
      <c r="A2" s="178" t="s">
        <v>0</v>
      </c>
      <c r="B2" s="178" t="s">
        <v>1</v>
      </c>
      <c r="C2" s="178" t="s">
        <v>2</v>
      </c>
      <c r="D2" s="178" t="s">
        <v>13</v>
      </c>
      <c r="E2" s="164" t="s">
        <v>132</v>
      </c>
      <c r="F2" s="164"/>
      <c r="G2" s="164"/>
      <c r="H2" s="164"/>
      <c r="I2" s="164" t="s">
        <v>128</v>
      </c>
      <c r="J2" s="164"/>
      <c r="K2" s="164"/>
      <c r="L2" s="164"/>
      <c r="M2" s="164" t="s">
        <v>149</v>
      </c>
      <c r="N2" s="164"/>
      <c r="O2" s="164"/>
      <c r="P2" s="164"/>
      <c r="Q2" s="180" t="s">
        <v>150</v>
      </c>
    </row>
    <row r="3" spans="1:17" ht="88.5" customHeight="1" x14ac:dyDescent="0.25">
      <c r="A3" s="178"/>
      <c r="B3" s="178"/>
      <c r="C3" s="178"/>
      <c r="D3" s="178"/>
      <c r="E3" s="4" t="s">
        <v>22</v>
      </c>
      <c r="F3" s="4" t="s">
        <v>23</v>
      </c>
      <c r="G3" s="4" t="s">
        <v>24</v>
      </c>
      <c r="H3" s="29" t="s">
        <v>15</v>
      </c>
      <c r="I3" s="4" t="s">
        <v>22</v>
      </c>
      <c r="J3" s="4" t="s">
        <v>23</v>
      </c>
      <c r="K3" s="4" t="s">
        <v>24</v>
      </c>
      <c r="L3" s="29" t="s">
        <v>15</v>
      </c>
      <c r="M3" s="4" t="s">
        <v>22</v>
      </c>
      <c r="N3" s="4" t="s">
        <v>23</v>
      </c>
      <c r="O3" s="4" t="s">
        <v>24</v>
      </c>
      <c r="P3" s="29" t="s">
        <v>15</v>
      </c>
      <c r="Q3" s="181"/>
    </row>
    <row r="4" spans="1:17" s="21" customFormat="1" ht="24.75" customHeight="1" x14ac:dyDescent="0.25">
      <c r="A4" s="2">
        <v>1</v>
      </c>
      <c r="B4" s="19" t="s">
        <v>46</v>
      </c>
      <c r="C4" s="45" t="s">
        <v>47</v>
      </c>
      <c r="D4" s="12" t="s">
        <v>131</v>
      </c>
      <c r="E4" s="18">
        <v>5</v>
      </c>
      <c r="F4" s="18">
        <v>2</v>
      </c>
      <c r="G4" s="18">
        <v>1</v>
      </c>
      <c r="H4" s="35">
        <f>(101-F4)*G4</f>
        <v>99</v>
      </c>
      <c r="I4" s="18">
        <v>3</v>
      </c>
      <c r="J4" s="18">
        <v>1</v>
      </c>
      <c r="K4" s="18">
        <v>1</v>
      </c>
      <c r="L4" s="35">
        <f>(101-J4)*K4</f>
        <v>100</v>
      </c>
      <c r="M4" s="18">
        <v>3</v>
      </c>
      <c r="N4" s="18">
        <v>1</v>
      </c>
      <c r="O4" s="18">
        <v>1</v>
      </c>
      <c r="P4" s="35">
        <f>(101-N4)*O4</f>
        <v>100</v>
      </c>
      <c r="Q4" s="25">
        <f>H4+P4+L4</f>
        <v>299</v>
      </c>
    </row>
    <row r="5" spans="1:17" ht="24.75" customHeight="1" x14ac:dyDescent="0.25">
      <c r="A5" s="2">
        <v>2</v>
      </c>
      <c r="B5" s="39" t="s">
        <v>106</v>
      </c>
      <c r="C5" s="38" t="s">
        <v>78</v>
      </c>
      <c r="D5" s="38" t="s">
        <v>98</v>
      </c>
      <c r="E5" s="18">
        <v>5</v>
      </c>
      <c r="F5" s="18">
        <v>1</v>
      </c>
      <c r="G5" s="18">
        <v>1</v>
      </c>
      <c r="H5" s="35">
        <f>(101-F5)*G5</f>
        <v>100</v>
      </c>
      <c r="I5" s="18">
        <v>3</v>
      </c>
      <c r="J5" s="18">
        <v>2</v>
      </c>
      <c r="K5" s="18">
        <v>1</v>
      </c>
      <c r="L5" s="35">
        <f>(101-J5)*K5</f>
        <v>99</v>
      </c>
      <c r="M5" s="18">
        <v>3</v>
      </c>
      <c r="N5" s="18">
        <v>2</v>
      </c>
      <c r="O5" s="18">
        <v>1</v>
      </c>
      <c r="P5" s="35">
        <f>(101-N5)*O5</f>
        <v>99</v>
      </c>
      <c r="Q5" s="25">
        <f>H5+P5+L5</f>
        <v>298</v>
      </c>
    </row>
    <row r="6" spans="1:17" s="37" customFormat="1" ht="24.75" customHeight="1" x14ac:dyDescent="0.25">
      <c r="A6" s="2">
        <v>3</v>
      </c>
      <c r="B6" s="39" t="s">
        <v>54</v>
      </c>
      <c r="C6" s="38" t="s">
        <v>55</v>
      </c>
      <c r="D6" s="38" t="s">
        <v>53</v>
      </c>
      <c r="E6" s="18">
        <v>5</v>
      </c>
      <c r="F6" s="18">
        <v>3</v>
      </c>
      <c r="G6" s="18">
        <v>1</v>
      </c>
      <c r="H6" s="35">
        <f>(101-F6)*G6</f>
        <v>98</v>
      </c>
      <c r="I6" s="18">
        <v>3</v>
      </c>
      <c r="J6" s="18">
        <v>3</v>
      </c>
      <c r="K6" s="18">
        <v>1</v>
      </c>
      <c r="L6" s="35">
        <f>(101-J6)*K6</f>
        <v>98</v>
      </c>
      <c r="M6" s="18">
        <v>3</v>
      </c>
      <c r="N6" s="18">
        <v>3</v>
      </c>
      <c r="O6" s="18">
        <v>1</v>
      </c>
      <c r="P6" s="35">
        <f>(101-N6)*O6</f>
        <v>98</v>
      </c>
      <c r="Q6" s="25">
        <f>H6+P6+L6</f>
        <v>294</v>
      </c>
    </row>
    <row r="7" spans="1:17" s="37" customFormat="1" ht="24.75" customHeight="1" x14ac:dyDescent="0.25">
      <c r="A7" s="2">
        <v>4</v>
      </c>
      <c r="B7" s="39" t="s">
        <v>79</v>
      </c>
      <c r="C7" s="38" t="s">
        <v>80</v>
      </c>
      <c r="D7" s="38" t="s">
        <v>98</v>
      </c>
      <c r="E7" s="18">
        <v>5</v>
      </c>
      <c r="F7" s="18">
        <v>4</v>
      </c>
      <c r="G7" s="18">
        <v>1</v>
      </c>
      <c r="H7" s="35">
        <f>(101-F7)*G7</f>
        <v>97</v>
      </c>
      <c r="I7" s="18">
        <v>3</v>
      </c>
      <c r="J7" s="18" t="s">
        <v>129</v>
      </c>
      <c r="K7" s="18">
        <v>1</v>
      </c>
      <c r="L7" s="35">
        <v>0</v>
      </c>
      <c r="M7" s="18">
        <v>3</v>
      </c>
      <c r="N7" s="18" t="s">
        <v>129</v>
      </c>
      <c r="O7" s="18">
        <v>1</v>
      </c>
      <c r="P7" s="35">
        <v>0</v>
      </c>
      <c r="Q7" s="25">
        <f>H7+P7+L7</f>
        <v>97</v>
      </c>
    </row>
    <row r="8" spans="1:17" s="37" customFormat="1" ht="24.75" customHeight="1" x14ac:dyDescent="0.25">
      <c r="A8" s="2">
        <v>5</v>
      </c>
      <c r="B8" s="39" t="s">
        <v>114</v>
      </c>
      <c r="C8" s="38" t="s">
        <v>115</v>
      </c>
      <c r="D8" s="38" t="s">
        <v>11</v>
      </c>
      <c r="E8" s="18">
        <v>5</v>
      </c>
      <c r="F8" s="18">
        <v>5</v>
      </c>
      <c r="G8" s="18">
        <v>1</v>
      </c>
      <c r="H8" s="35">
        <f>(101-F8)*G8</f>
        <v>96</v>
      </c>
      <c r="I8" s="18">
        <v>3</v>
      </c>
      <c r="J8" s="18" t="s">
        <v>129</v>
      </c>
      <c r="K8" s="18">
        <v>1</v>
      </c>
      <c r="L8" s="35">
        <v>0</v>
      </c>
      <c r="M8" s="18">
        <v>3</v>
      </c>
      <c r="N8" s="18" t="s">
        <v>129</v>
      </c>
      <c r="O8" s="18">
        <v>1</v>
      </c>
      <c r="P8" s="35">
        <v>0</v>
      </c>
      <c r="Q8" s="25">
        <f>H8+P8+L8</f>
        <v>96</v>
      </c>
    </row>
  </sheetData>
  <autoFilter ref="A3:Q3">
    <sortState ref="A5:Q8">
      <sortCondition descending="1" ref="Q3"/>
    </sortState>
  </autoFilter>
  <mergeCells count="9">
    <mergeCell ref="A1:Q1"/>
    <mergeCell ref="A2:A3"/>
    <mergeCell ref="B2:B3"/>
    <mergeCell ref="C2:C3"/>
    <mergeCell ref="D2:D3"/>
    <mergeCell ref="E2:H2"/>
    <mergeCell ref="Q2:Q3"/>
    <mergeCell ref="M2:P2"/>
    <mergeCell ref="I2:L2"/>
  </mergeCells>
  <pageMargins left="0.7" right="0.7" top="0.75" bottom="0.75" header="0.3" footer="0.3"/>
  <pageSetup paperSize="9" scale="6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Q9"/>
  <sheetViews>
    <sheetView view="pageBreakPreview" zoomScale="73" zoomScaleNormal="100" zoomScaleSheetLayoutView="73" workbookViewId="0">
      <pane xSplit="8" ySplit="3" topLeftCell="I4" activePane="bottomRight" state="frozen"/>
      <selection activeCell="B72" sqref="B72"/>
      <selection pane="topRight" activeCell="B72" sqref="B72"/>
      <selection pane="bottomLeft" activeCell="B72" sqref="B72"/>
      <selection pane="bottomRight" activeCell="B72" sqref="B72"/>
    </sheetView>
  </sheetViews>
  <sheetFormatPr defaultRowHeight="15" x14ac:dyDescent="0.25"/>
  <cols>
    <col min="1" max="1" width="6.140625" style="9" customWidth="1"/>
    <col min="2" max="2" width="17.7109375" style="9" customWidth="1"/>
    <col min="3" max="3" width="13.5703125" style="9" customWidth="1"/>
    <col min="4" max="4" width="6.85546875" style="9" customWidth="1"/>
    <col min="5" max="5" width="6.5703125" style="9" customWidth="1"/>
    <col min="6" max="7" width="7" style="9" customWidth="1"/>
    <col min="8" max="8" width="7.7109375" style="9" customWidth="1"/>
    <col min="9" max="12" width="7.7109375" style="37" customWidth="1"/>
    <col min="13" max="13" width="6.5703125" style="37" customWidth="1"/>
    <col min="14" max="15" width="7" style="37" customWidth="1"/>
    <col min="16" max="16" width="7.7109375" style="37" customWidth="1"/>
    <col min="17" max="17" width="10.42578125" style="9" customWidth="1"/>
    <col min="18" max="16384" width="9.140625" style="9"/>
  </cols>
  <sheetData>
    <row r="1" spans="1:17" ht="21" x14ac:dyDescent="0.25">
      <c r="A1" s="177" t="s">
        <v>90</v>
      </c>
      <c r="B1" s="177"/>
      <c r="C1" s="177"/>
      <c r="D1" s="177"/>
      <c r="E1" s="177"/>
      <c r="F1" s="177"/>
      <c r="G1" s="177"/>
      <c r="H1" s="177"/>
      <c r="I1" s="177"/>
      <c r="J1" s="177"/>
      <c r="K1" s="177"/>
      <c r="L1" s="177"/>
      <c r="M1" s="177"/>
      <c r="N1" s="177"/>
      <c r="O1" s="177"/>
      <c r="P1" s="177"/>
      <c r="Q1" s="177"/>
    </row>
    <row r="2" spans="1:17" ht="84" customHeight="1" x14ac:dyDescent="0.25">
      <c r="A2" s="178" t="s">
        <v>0</v>
      </c>
      <c r="B2" s="178" t="s">
        <v>1</v>
      </c>
      <c r="C2" s="178" t="s">
        <v>2</v>
      </c>
      <c r="D2" s="178" t="s">
        <v>13</v>
      </c>
      <c r="E2" s="164" t="s">
        <v>127</v>
      </c>
      <c r="F2" s="164"/>
      <c r="G2" s="164"/>
      <c r="H2" s="164"/>
      <c r="I2" s="164" t="s">
        <v>128</v>
      </c>
      <c r="J2" s="164"/>
      <c r="K2" s="164"/>
      <c r="L2" s="164"/>
      <c r="M2" s="164" t="s">
        <v>149</v>
      </c>
      <c r="N2" s="164"/>
      <c r="O2" s="164"/>
      <c r="P2" s="164"/>
      <c r="Q2" s="180" t="s">
        <v>150</v>
      </c>
    </row>
    <row r="3" spans="1:17" ht="88.5" customHeight="1" x14ac:dyDescent="0.25">
      <c r="A3" s="178"/>
      <c r="B3" s="178"/>
      <c r="C3" s="178"/>
      <c r="D3" s="178"/>
      <c r="E3" s="4" t="s">
        <v>22</v>
      </c>
      <c r="F3" s="4" t="s">
        <v>23</v>
      </c>
      <c r="G3" s="4" t="s">
        <v>24</v>
      </c>
      <c r="H3" s="29" t="s">
        <v>15</v>
      </c>
      <c r="I3" s="4" t="s">
        <v>22</v>
      </c>
      <c r="J3" s="4" t="s">
        <v>23</v>
      </c>
      <c r="K3" s="4" t="s">
        <v>24</v>
      </c>
      <c r="L3" s="29" t="s">
        <v>15</v>
      </c>
      <c r="M3" s="4" t="s">
        <v>22</v>
      </c>
      <c r="N3" s="4" t="s">
        <v>23</v>
      </c>
      <c r="O3" s="4" t="s">
        <v>24</v>
      </c>
      <c r="P3" s="29" t="s">
        <v>15</v>
      </c>
      <c r="Q3" s="181"/>
    </row>
    <row r="4" spans="1:17" s="21" customFormat="1" ht="24.75" customHeight="1" x14ac:dyDescent="0.25">
      <c r="A4" s="38">
        <v>1</v>
      </c>
      <c r="B4" s="41" t="s">
        <v>102</v>
      </c>
      <c r="C4" s="41" t="s">
        <v>103</v>
      </c>
      <c r="D4" s="41" t="s">
        <v>98</v>
      </c>
      <c r="E4" s="18">
        <v>6</v>
      </c>
      <c r="F4" s="38">
        <v>2</v>
      </c>
      <c r="G4" s="38">
        <v>1</v>
      </c>
      <c r="H4" s="35">
        <f t="shared" ref="H4:H9" si="0">(101-F4)*G4</f>
        <v>99</v>
      </c>
      <c r="I4" s="18">
        <v>5</v>
      </c>
      <c r="J4" s="38">
        <v>1</v>
      </c>
      <c r="K4" s="38">
        <v>1</v>
      </c>
      <c r="L4" s="35">
        <f>(101-J4)*K4</f>
        <v>100</v>
      </c>
      <c r="M4" s="18">
        <v>5</v>
      </c>
      <c r="N4" s="38">
        <v>1</v>
      </c>
      <c r="O4" s="38">
        <v>1</v>
      </c>
      <c r="P4" s="35">
        <f>(101-N4)*O4</f>
        <v>100</v>
      </c>
      <c r="Q4" s="25">
        <f t="shared" ref="Q4:Q9" si="1">H4+P4+L4</f>
        <v>299</v>
      </c>
    </row>
    <row r="5" spans="1:17" s="40" customFormat="1" ht="24.75" customHeight="1" x14ac:dyDescent="0.25">
      <c r="A5" s="2">
        <v>2</v>
      </c>
      <c r="B5" s="41" t="s">
        <v>104</v>
      </c>
      <c r="C5" s="41" t="s">
        <v>105</v>
      </c>
      <c r="D5" s="41" t="s">
        <v>151</v>
      </c>
      <c r="E5" s="18">
        <v>6</v>
      </c>
      <c r="F5" s="58">
        <v>1</v>
      </c>
      <c r="G5" s="38">
        <v>1</v>
      </c>
      <c r="H5" s="35">
        <f t="shared" si="0"/>
        <v>100</v>
      </c>
      <c r="I5" s="18">
        <v>5</v>
      </c>
      <c r="J5" s="58">
        <v>2</v>
      </c>
      <c r="K5" s="38">
        <v>1</v>
      </c>
      <c r="L5" s="35">
        <f>(101-J5)*K5</f>
        <v>99</v>
      </c>
      <c r="M5" s="18">
        <v>5</v>
      </c>
      <c r="N5" s="58">
        <v>2</v>
      </c>
      <c r="O5" s="38">
        <v>1</v>
      </c>
      <c r="P5" s="35">
        <f>(101-N5)*O5</f>
        <v>99</v>
      </c>
      <c r="Q5" s="25">
        <f t="shared" si="1"/>
        <v>298</v>
      </c>
    </row>
    <row r="6" spans="1:17" s="37" customFormat="1" ht="24.75" customHeight="1" x14ac:dyDescent="0.25">
      <c r="A6" s="2">
        <v>3</v>
      </c>
      <c r="B6" s="19" t="s">
        <v>48</v>
      </c>
      <c r="C6" s="12" t="s">
        <v>49</v>
      </c>
      <c r="D6" s="12" t="s">
        <v>7</v>
      </c>
      <c r="E6" s="18">
        <v>6</v>
      </c>
      <c r="F6" s="38">
        <v>3</v>
      </c>
      <c r="G6" s="18">
        <v>1</v>
      </c>
      <c r="H6" s="35">
        <f t="shared" si="0"/>
        <v>98</v>
      </c>
      <c r="I6" s="18">
        <v>5</v>
      </c>
      <c r="J6" s="38">
        <v>3</v>
      </c>
      <c r="K6" s="18">
        <v>1</v>
      </c>
      <c r="L6" s="35">
        <f>(101-J6)*K6</f>
        <v>98</v>
      </c>
      <c r="M6" s="18">
        <v>5</v>
      </c>
      <c r="N6" s="38">
        <v>3</v>
      </c>
      <c r="O6" s="18">
        <v>1</v>
      </c>
      <c r="P6" s="35">
        <f>(101-N6)*O6</f>
        <v>98</v>
      </c>
      <c r="Q6" s="25">
        <f t="shared" si="1"/>
        <v>294</v>
      </c>
    </row>
    <row r="7" spans="1:17" ht="24.75" customHeight="1" x14ac:dyDescent="0.25">
      <c r="A7" s="38">
        <v>4</v>
      </c>
      <c r="B7" s="41" t="s">
        <v>116</v>
      </c>
      <c r="C7" s="41" t="s">
        <v>77</v>
      </c>
      <c r="D7" s="41" t="s">
        <v>98</v>
      </c>
      <c r="E7" s="18">
        <v>6</v>
      </c>
      <c r="F7" s="38">
        <v>4</v>
      </c>
      <c r="G7" s="38">
        <v>1</v>
      </c>
      <c r="H7" s="35">
        <f t="shared" si="0"/>
        <v>97</v>
      </c>
      <c r="I7" s="18">
        <v>5</v>
      </c>
      <c r="J7" s="38">
        <v>4</v>
      </c>
      <c r="K7" s="38">
        <v>1</v>
      </c>
      <c r="L7" s="35">
        <f>(101-J7)*K7</f>
        <v>97</v>
      </c>
      <c r="M7" s="18">
        <v>5</v>
      </c>
      <c r="N7" s="38">
        <v>4</v>
      </c>
      <c r="O7" s="38">
        <v>1</v>
      </c>
      <c r="P7" s="35">
        <f>(101-N7)*O7</f>
        <v>97</v>
      </c>
      <c r="Q7" s="25">
        <f t="shared" si="1"/>
        <v>291</v>
      </c>
    </row>
    <row r="8" spans="1:17" s="37" customFormat="1" ht="24.75" customHeight="1" x14ac:dyDescent="0.25">
      <c r="A8" s="2">
        <v>5</v>
      </c>
      <c r="B8" s="39" t="s">
        <v>50</v>
      </c>
      <c r="C8" s="38" t="s">
        <v>52</v>
      </c>
      <c r="D8" s="39" t="s">
        <v>51</v>
      </c>
      <c r="E8" s="18">
        <v>6</v>
      </c>
      <c r="F8" s="38">
        <v>5</v>
      </c>
      <c r="G8" s="38">
        <v>1</v>
      </c>
      <c r="H8" s="35">
        <f t="shared" si="0"/>
        <v>96</v>
      </c>
      <c r="I8" s="18">
        <v>5</v>
      </c>
      <c r="J8" s="38">
        <v>5</v>
      </c>
      <c r="K8" s="38">
        <v>1</v>
      </c>
      <c r="L8" s="35">
        <f>(101-J8)*K8</f>
        <v>96</v>
      </c>
      <c r="M8" s="18">
        <v>5</v>
      </c>
      <c r="N8" s="38">
        <v>5</v>
      </c>
      <c r="O8" s="38">
        <v>1</v>
      </c>
      <c r="P8" s="35">
        <f>(101-N8)*O8</f>
        <v>96</v>
      </c>
      <c r="Q8" s="25">
        <f t="shared" si="1"/>
        <v>288</v>
      </c>
    </row>
    <row r="9" spans="1:17" s="37" customFormat="1" ht="24.75" customHeight="1" x14ac:dyDescent="0.25">
      <c r="A9" s="38">
        <v>6</v>
      </c>
      <c r="B9" s="12" t="s">
        <v>81</v>
      </c>
      <c r="C9" s="38" t="s">
        <v>82</v>
      </c>
      <c r="D9" s="41" t="s">
        <v>40</v>
      </c>
      <c r="E9" s="18">
        <v>6</v>
      </c>
      <c r="F9" s="38">
        <v>6</v>
      </c>
      <c r="G9" s="38">
        <v>1</v>
      </c>
      <c r="H9" s="35">
        <f t="shared" si="0"/>
        <v>95</v>
      </c>
      <c r="I9" s="18">
        <v>5</v>
      </c>
      <c r="J9" s="38" t="s">
        <v>129</v>
      </c>
      <c r="K9" s="38">
        <v>1</v>
      </c>
      <c r="L9" s="35">
        <v>0</v>
      </c>
      <c r="M9" s="18">
        <v>5</v>
      </c>
      <c r="N9" s="38" t="s">
        <v>129</v>
      </c>
      <c r="O9" s="38">
        <v>1</v>
      </c>
      <c r="P9" s="35">
        <v>0</v>
      </c>
      <c r="Q9" s="25">
        <f t="shared" si="1"/>
        <v>95</v>
      </c>
    </row>
  </sheetData>
  <autoFilter ref="A3:Q3">
    <sortState ref="A5:Q9">
      <sortCondition descending="1" ref="Q3"/>
    </sortState>
  </autoFilter>
  <mergeCells count="9">
    <mergeCell ref="A1:Q1"/>
    <mergeCell ref="A2:A3"/>
    <mergeCell ref="B2:B3"/>
    <mergeCell ref="C2:C3"/>
    <mergeCell ref="D2:D3"/>
    <mergeCell ref="E2:H2"/>
    <mergeCell ref="Q2:Q3"/>
    <mergeCell ref="M2:P2"/>
    <mergeCell ref="I2:L2"/>
  </mergeCells>
  <pageMargins left="0.7" right="0.7" top="0.75" bottom="0.75" header="0.3" footer="0.3"/>
  <pageSetup paperSize="9" scale="66"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pageSetUpPr fitToPage="1"/>
  </sheetPr>
  <dimension ref="A1:DZ115"/>
  <sheetViews>
    <sheetView tabSelected="1" view="pageBreakPreview" zoomScale="85" zoomScaleNormal="100" zoomScaleSheetLayoutView="85" workbookViewId="0">
      <pane xSplit="9" topLeftCell="BQ1" activePane="topRight" state="frozen"/>
      <selection pane="topRight" activeCell="BX14" sqref="BX14"/>
    </sheetView>
  </sheetViews>
  <sheetFormatPr defaultRowHeight="15" x14ac:dyDescent="0.25"/>
  <cols>
    <col min="1" max="1" width="6" style="5" customWidth="1"/>
    <col min="2" max="2" width="43.42578125" style="5" bestFit="1" customWidth="1"/>
    <col min="3" max="3" width="20" style="5" bestFit="1" customWidth="1"/>
    <col min="4" max="4" width="10.7109375" style="116" bestFit="1" customWidth="1"/>
    <col min="5" max="5" width="14.28515625" style="117" bestFit="1" customWidth="1"/>
    <col min="6" max="6" width="15.140625" style="119" bestFit="1" customWidth="1"/>
    <col min="7" max="7" width="16.42578125" style="119" bestFit="1" customWidth="1"/>
    <col min="8" max="9" width="13.28515625" style="119" customWidth="1"/>
    <col min="10" max="10" width="15.140625" style="117" bestFit="1" customWidth="1"/>
    <col min="11" max="11" width="16.42578125" style="117" bestFit="1" customWidth="1"/>
    <col min="12" max="12" width="13.28515625" style="117" customWidth="1"/>
    <col min="13" max="13" width="15.28515625" style="117" bestFit="1" customWidth="1"/>
    <col min="14" max="14" width="20.28515625" style="117" hidden="1" customWidth="1"/>
    <col min="15" max="15" width="17.140625" style="116" hidden="1" customWidth="1"/>
    <col min="16" max="16" width="20.85546875" style="117" hidden="1" customWidth="1"/>
    <col min="17" max="17" width="15.28515625" style="118" hidden="1" customWidth="1"/>
    <col min="18" max="18" width="20.28515625" style="116" hidden="1" customWidth="1"/>
    <col min="19" max="19" width="17.140625" style="116" hidden="1" customWidth="1"/>
    <col min="20" max="20" width="20.85546875" style="116" hidden="1" customWidth="1"/>
    <col min="21" max="21" width="15.28515625" style="119" hidden="1" customWidth="1"/>
    <col min="22" max="22" width="12.85546875" style="116" hidden="1" customWidth="1"/>
    <col min="23" max="23" width="17.140625" style="116" hidden="1" customWidth="1"/>
    <col min="24" max="24" width="20.85546875" style="116" hidden="1" customWidth="1"/>
    <col min="25" max="25" width="15.28515625" style="119" hidden="1" customWidth="1"/>
    <col min="26" max="26" width="20.28515625" style="116" hidden="1" customWidth="1"/>
    <col min="27" max="27" width="17.140625" style="116" hidden="1" customWidth="1"/>
    <col min="28" max="28" width="14.7109375" style="116" hidden="1" customWidth="1"/>
    <col min="29" max="29" width="15.28515625" style="119" hidden="1" customWidth="1"/>
    <col min="30" max="30" width="11.7109375" style="119" hidden="1" customWidth="1"/>
    <col min="31" max="31" width="17.140625" style="119" hidden="1" customWidth="1"/>
    <col min="32" max="32" width="20.85546875" style="119" hidden="1" customWidth="1"/>
    <col min="33" max="33" width="15.28515625" style="119" hidden="1" customWidth="1"/>
    <col min="34" max="53" width="13.28515625" style="119" customWidth="1"/>
    <col min="54" max="56" width="13.28515625" style="116" customWidth="1"/>
    <col min="57" max="64" width="13.28515625" style="119" customWidth="1"/>
    <col min="65" max="65" width="14.5703125" style="119" bestFit="1" customWidth="1"/>
    <col min="66" max="77" width="13.28515625" style="119" customWidth="1"/>
    <col min="78" max="78" width="18.140625" style="120" customWidth="1"/>
    <col min="79" max="84" width="9.140625" style="5"/>
    <col min="85" max="85" width="14.85546875" style="5" customWidth="1"/>
    <col min="86" max="16384" width="9.140625" style="5"/>
  </cols>
  <sheetData>
    <row r="1" spans="1:130" ht="68.25" customHeight="1" x14ac:dyDescent="0.35">
      <c r="A1" s="195" t="s">
        <v>152</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c r="BZ1" s="197"/>
      <c r="CZ1" s="198"/>
      <c r="DA1" s="198"/>
      <c r="DB1" s="198"/>
      <c r="DC1" s="198"/>
      <c r="DD1" s="198"/>
      <c r="DE1" s="198"/>
      <c r="DF1" s="198"/>
      <c r="DG1" s="198"/>
      <c r="DH1" s="198"/>
      <c r="DI1" s="198"/>
      <c r="DJ1" s="198"/>
      <c r="DK1" s="198"/>
      <c r="DL1" s="198"/>
      <c r="DM1" s="198"/>
      <c r="DN1" s="198"/>
      <c r="DO1" s="198"/>
      <c r="DP1" s="198"/>
      <c r="DQ1" s="198"/>
      <c r="DR1" s="198"/>
      <c r="DS1" s="198"/>
      <c r="DT1" s="198"/>
      <c r="DU1" s="198"/>
      <c r="DV1" s="198"/>
      <c r="DW1" s="198"/>
      <c r="DX1" s="198"/>
      <c r="DY1" s="198"/>
      <c r="DZ1" s="83"/>
    </row>
    <row r="2" spans="1:130" s="84" customFormat="1" ht="42" customHeight="1" x14ac:dyDescent="0.25">
      <c r="A2" s="199" t="s">
        <v>153</v>
      </c>
      <c r="B2" s="199" t="s">
        <v>154</v>
      </c>
      <c r="C2" s="199" t="s">
        <v>13</v>
      </c>
      <c r="D2" s="199" t="s">
        <v>155</v>
      </c>
      <c r="E2" s="199" t="s">
        <v>2</v>
      </c>
      <c r="F2" s="200" t="s">
        <v>411</v>
      </c>
      <c r="G2" s="201"/>
      <c r="H2" s="201"/>
      <c r="I2" s="202"/>
      <c r="J2" s="193" t="s">
        <v>156</v>
      </c>
      <c r="K2" s="193"/>
      <c r="L2" s="193"/>
      <c r="M2" s="193"/>
      <c r="N2" s="193" t="s">
        <v>157</v>
      </c>
      <c r="O2" s="193"/>
      <c r="P2" s="193"/>
      <c r="Q2" s="193"/>
      <c r="R2" s="193" t="s">
        <v>158</v>
      </c>
      <c r="S2" s="193"/>
      <c r="T2" s="193"/>
      <c r="U2" s="193"/>
      <c r="V2" s="193" t="s">
        <v>159</v>
      </c>
      <c r="W2" s="193"/>
      <c r="X2" s="193"/>
      <c r="Y2" s="193"/>
      <c r="Z2" s="193" t="s">
        <v>160</v>
      </c>
      <c r="AA2" s="193"/>
      <c r="AB2" s="193"/>
      <c r="AC2" s="193"/>
      <c r="AD2" s="193" t="s">
        <v>161</v>
      </c>
      <c r="AE2" s="193"/>
      <c r="AF2" s="193"/>
      <c r="AG2" s="193"/>
      <c r="AH2" s="193" t="s">
        <v>162</v>
      </c>
      <c r="AI2" s="193"/>
      <c r="AJ2" s="193"/>
      <c r="AK2" s="193"/>
      <c r="AL2" s="193" t="s">
        <v>163</v>
      </c>
      <c r="AM2" s="193"/>
      <c r="AN2" s="193"/>
      <c r="AO2" s="193"/>
      <c r="AP2" s="193" t="s">
        <v>164</v>
      </c>
      <c r="AQ2" s="193"/>
      <c r="AR2" s="193"/>
      <c r="AS2" s="193"/>
      <c r="AT2" s="193" t="s">
        <v>165</v>
      </c>
      <c r="AU2" s="193"/>
      <c r="AV2" s="193"/>
      <c r="AW2" s="193"/>
      <c r="AX2" s="194" t="s">
        <v>166</v>
      </c>
      <c r="AY2" s="194"/>
      <c r="AZ2" s="194"/>
      <c r="BA2" s="194"/>
      <c r="BB2" s="194" t="s">
        <v>167</v>
      </c>
      <c r="BC2" s="194"/>
      <c r="BD2" s="194"/>
      <c r="BE2" s="194"/>
      <c r="BF2" s="194" t="s">
        <v>168</v>
      </c>
      <c r="BG2" s="194"/>
      <c r="BH2" s="194"/>
      <c r="BI2" s="194"/>
      <c r="BJ2" s="182" t="s">
        <v>169</v>
      </c>
      <c r="BK2" s="182"/>
      <c r="BL2" s="182"/>
      <c r="BM2" s="182"/>
      <c r="BN2" s="182" t="s">
        <v>412</v>
      </c>
      <c r="BO2" s="182"/>
      <c r="BP2" s="182"/>
      <c r="BQ2" s="182"/>
      <c r="BR2" s="182" t="s">
        <v>442</v>
      </c>
      <c r="BS2" s="182"/>
      <c r="BT2" s="182"/>
      <c r="BU2" s="182"/>
      <c r="BV2" s="182" t="s">
        <v>443</v>
      </c>
      <c r="BW2" s="182"/>
      <c r="BX2" s="182"/>
      <c r="BY2" s="182"/>
      <c r="BZ2" s="190" t="s">
        <v>170</v>
      </c>
    </row>
    <row r="3" spans="1:130" s="84" customFormat="1" ht="18.75" x14ac:dyDescent="0.25">
      <c r="A3" s="199"/>
      <c r="B3" s="199"/>
      <c r="C3" s="199"/>
      <c r="D3" s="199"/>
      <c r="E3" s="199"/>
      <c r="F3" s="185" t="s">
        <v>171</v>
      </c>
      <c r="G3" s="192"/>
      <c r="H3" s="192"/>
      <c r="I3" s="186"/>
      <c r="J3" s="187" t="s">
        <v>171</v>
      </c>
      <c r="K3" s="188"/>
      <c r="L3" s="188"/>
      <c r="M3" s="188"/>
      <c r="N3" s="182" t="s">
        <v>171</v>
      </c>
      <c r="O3" s="182"/>
      <c r="P3" s="182"/>
      <c r="Q3" s="182"/>
      <c r="R3" s="182" t="s">
        <v>171</v>
      </c>
      <c r="S3" s="182"/>
      <c r="T3" s="182"/>
      <c r="U3" s="182"/>
      <c r="V3" s="182" t="s">
        <v>171</v>
      </c>
      <c r="W3" s="182"/>
      <c r="X3" s="182"/>
      <c r="Y3" s="182"/>
      <c r="Z3" s="187" t="s">
        <v>171</v>
      </c>
      <c r="AA3" s="188"/>
      <c r="AB3" s="188"/>
      <c r="AC3" s="189"/>
      <c r="AD3" s="187" t="s">
        <v>171</v>
      </c>
      <c r="AE3" s="188"/>
      <c r="AF3" s="188"/>
      <c r="AG3" s="189"/>
      <c r="AH3" s="187" t="s">
        <v>171</v>
      </c>
      <c r="AI3" s="188"/>
      <c r="AJ3" s="188"/>
      <c r="AK3" s="188"/>
      <c r="AL3" s="187" t="s">
        <v>171</v>
      </c>
      <c r="AM3" s="188"/>
      <c r="AN3" s="188"/>
      <c r="AO3" s="188"/>
      <c r="AP3" s="187" t="s">
        <v>171</v>
      </c>
      <c r="AQ3" s="188"/>
      <c r="AR3" s="188"/>
      <c r="AS3" s="188"/>
      <c r="AT3" s="187" t="s">
        <v>171</v>
      </c>
      <c r="AU3" s="188"/>
      <c r="AV3" s="188"/>
      <c r="AW3" s="188"/>
      <c r="AX3" s="187" t="s">
        <v>171</v>
      </c>
      <c r="AY3" s="188"/>
      <c r="AZ3" s="188"/>
      <c r="BA3" s="188"/>
      <c r="BB3" s="187" t="s">
        <v>171</v>
      </c>
      <c r="BC3" s="188"/>
      <c r="BD3" s="188"/>
      <c r="BE3" s="188"/>
      <c r="BF3" s="187" t="s">
        <v>171</v>
      </c>
      <c r="BG3" s="188"/>
      <c r="BH3" s="188"/>
      <c r="BI3" s="188"/>
      <c r="BJ3" s="182" t="s">
        <v>171</v>
      </c>
      <c r="BK3" s="182"/>
      <c r="BL3" s="182"/>
      <c r="BM3" s="182"/>
      <c r="BN3" s="182" t="s">
        <v>171</v>
      </c>
      <c r="BO3" s="182"/>
      <c r="BP3" s="182"/>
      <c r="BQ3" s="182"/>
      <c r="BR3" s="182" t="s">
        <v>171</v>
      </c>
      <c r="BS3" s="182"/>
      <c r="BT3" s="182"/>
      <c r="BU3" s="182"/>
      <c r="BV3" s="182" t="s">
        <v>171</v>
      </c>
      <c r="BW3" s="182"/>
      <c r="BX3" s="182"/>
      <c r="BY3" s="182"/>
      <c r="BZ3" s="191"/>
    </row>
    <row r="4" spans="1:130" s="84" customFormat="1" ht="18.75" x14ac:dyDescent="0.25">
      <c r="A4" s="199"/>
      <c r="B4" s="199"/>
      <c r="C4" s="199"/>
      <c r="D4" s="199"/>
      <c r="E4" s="199"/>
      <c r="F4" s="159" t="s">
        <v>172</v>
      </c>
      <c r="G4" s="159" t="s">
        <v>173</v>
      </c>
      <c r="H4" s="185" t="s">
        <v>174</v>
      </c>
      <c r="I4" s="186"/>
      <c r="J4" s="157" t="s">
        <v>172</v>
      </c>
      <c r="K4" s="157" t="s">
        <v>173</v>
      </c>
      <c r="L4" s="182" t="s">
        <v>174</v>
      </c>
      <c r="M4" s="187"/>
      <c r="N4" s="157" t="s">
        <v>172</v>
      </c>
      <c r="O4" s="157" t="s">
        <v>173</v>
      </c>
      <c r="P4" s="182" t="s">
        <v>174</v>
      </c>
      <c r="Q4" s="182"/>
      <c r="R4" s="157" t="s">
        <v>172</v>
      </c>
      <c r="S4" s="157" t="s">
        <v>173</v>
      </c>
      <c r="T4" s="182" t="s">
        <v>174</v>
      </c>
      <c r="U4" s="182"/>
      <c r="V4" s="157" t="s">
        <v>172</v>
      </c>
      <c r="W4" s="157" t="s">
        <v>173</v>
      </c>
      <c r="X4" s="182" t="s">
        <v>174</v>
      </c>
      <c r="Y4" s="182"/>
      <c r="Z4" s="157" t="s">
        <v>172</v>
      </c>
      <c r="AA4" s="157" t="s">
        <v>173</v>
      </c>
      <c r="AB4" s="182" t="s">
        <v>174</v>
      </c>
      <c r="AC4" s="182"/>
      <c r="AD4" s="157" t="s">
        <v>172</v>
      </c>
      <c r="AE4" s="157" t="s">
        <v>173</v>
      </c>
      <c r="AF4" s="182" t="s">
        <v>174</v>
      </c>
      <c r="AG4" s="182"/>
      <c r="AH4" s="157" t="s">
        <v>172</v>
      </c>
      <c r="AI4" s="157" t="s">
        <v>173</v>
      </c>
      <c r="AJ4" s="182" t="s">
        <v>174</v>
      </c>
      <c r="AK4" s="187"/>
      <c r="AL4" s="157" t="s">
        <v>172</v>
      </c>
      <c r="AM4" s="157" t="s">
        <v>173</v>
      </c>
      <c r="AN4" s="182" t="s">
        <v>174</v>
      </c>
      <c r="AO4" s="187"/>
      <c r="AP4" s="157" t="s">
        <v>172</v>
      </c>
      <c r="AQ4" s="157" t="s">
        <v>173</v>
      </c>
      <c r="AR4" s="182" t="s">
        <v>174</v>
      </c>
      <c r="AS4" s="187"/>
      <c r="AT4" s="157" t="s">
        <v>172</v>
      </c>
      <c r="AU4" s="157" t="s">
        <v>173</v>
      </c>
      <c r="AV4" s="182" t="s">
        <v>174</v>
      </c>
      <c r="AW4" s="187"/>
      <c r="AX4" s="157" t="s">
        <v>172</v>
      </c>
      <c r="AY4" s="157" t="s">
        <v>173</v>
      </c>
      <c r="AZ4" s="182" t="s">
        <v>174</v>
      </c>
      <c r="BA4" s="187"/>
      <c r="BB4" s="157" t="s">
        <v>172</v>
      </c>
      <c r="BC4" s="157" t="s">
        <v>173</v>
      </c>
      <c r="BD4" s="182" t="s">
        <v>174</v>
      </c>
      <c r="BE4" s="187"/>
      <c r="BF4" s="157" t="s">
        <v>172</v>
      </c>
      <c r="BG4" s="157" t="s">
        <v>173</v>
      </c>
      <c r="BH4" s="182" t="s">
        <v>174</v>
      </c>
      <c r="BI4" s="187"/>
      <c r="BJ4" s="157" t="s">
        <v>172</v>
      </c>
      <c r="BK4" s="157" t="s">
        <v>173</v>
      </c>
      <c r="BL4" s="182" t="s">
        <v>174</v>
      </c>
      <c r="BM4" s="182"/>
      <c r="BN4" s="157" t="s">
        <v>172</v>
      </c>
      <c r="BO4" s="157" t="s">
        <v>173</v>
      </c>
      <c r="BP4" s="182" t="s">
        <v>174</v>
      </c>
      <c r="BQ4" s="182"/>
      <c r="BR4" s="157" t="s">
        <v>172</v>
      </c>
      <c r="BS4" s="157" t="s">
        <v>173</v>
      </c>
      <c r="BT4" s="182" t="s">
        <v>174</v>
      </c>
      <c r="BU4" s="182"/>
      <c r="BV4" s="157" t="s">
        <v>172</v>
      </c>
      <c r="BW4" s="157" t="s">
        <v>173</v>
      </c>
      <c r="BX4" s="182" t="s">
        <v>174</v>
      </c>
      <c r="BY4" s="182"/>
      <c r="BZ4" s="183">
        <v>46266</v>
      </c>
    </row>
    <row r="5" spans="1:130" s="84" customFormat="1" ht="18.75" x14ac:dyDescent="0.25">
      <c r="A5" s="199"/>
      <c r="B5" s="199"/>
      <c r="C5" s="199"/>
      <c r="D5" s="199"/>
      <c r="E5" s="199"/>
      <c r="F5" s="85">
        <v>46144</v>
      </c>
      <c r="G5" s="85">
        <v>46152</v>
      </c>
      <c r="H5" s="185">
        <f>INT(($BZ$4-G5)/7)</f>
        <v>16</v>
      </c>
      <c r="I5" s="186"/>
      <c r="J5" s="86">
        <v>45783</v>
      </c>
      <c r="K5" s="86">
        <v>45787</v>
      </c>
      <c r="L5" s="182">
        <f>INT(($BZ$4-K5)/7)</f>
        <v>68</v>
      </c>
      <c r="M5" s="182"/>
      <c r="N5" s="86">
        <v>45509</v>
      </c>
      <c r="O5" s="86">
        <v>45514</v>
      </c>
      <c r="P5" s="182">
        <f>INT(($BZ$4-O5)/7)</f>
        <v>107</v>
      </c>
      <c r="Q5" s="182"/>
      <c r="R5" s="86">
        <v>45303</v>
      </c>
      <c r="S5" s="86">
        <v>45311</v>
      </c>
      <c r="T5" s="182">
        <f>INT(($BZ$4-S5)/7)</f>
        <v>136</v>
      </c>
      <c r="U5" s="182"/>
      <c r="V5" s="86">
        <v>45383</v>
      </c>
      <c r="W5" s="86">
        <v>45388</v>
      </c>
      <c r="X5" s="182">
        <f>INT(($BZ$4-W5)/7)</f>
        <v>125</v>
      </c>
      <c r="Y5" s="182"/>
      <c r="Z5" s="86">
        <v>45480</v>
      </c>
      <c r="AA5" s="86">
        <v>45485</v>
      </c>
      <c r="AB5" s="182">
        <f>INT(($BZ$4-AA5)/7)</f>
        <v>111</v>
      </c>
      <c r="AC5" s="182"/>
      <c r="AD5" s="86">
        <v>45487</v>
      </c>
      <c r="AE5" s="86">
        <v>45493</v>
      </c>
      <c r="AF5" s="182">
        <f>INT(($BZ$4-AE5)/7)</f>
        <v>110</v>
      </c>
      <c r="AG5" s="182"/>
      <c r="AH5" s="86">
        <v>45801</v>
      </c>
      <c r="AI5" s="86">
        <v>45807</v>
      </c>
      <c r="AJ5" s="182">
        <f>INT(($BZ$4-AI5)/7)</f>
        <v>65</v>
      </c>
      <c r="AK5" s="182"/>
      <c r="AL5" s="86">
        <v>45817</v>
      </c>
      <c r="AM5" s="86">
        <v>45822</v>
      </c>
      <c r="AN5" s="182">
        <f>INT(($BZ$4-AM5)/7)</f>
        <v>63</v>
      </c>
      <c r="AO5" s="182"/>
      <c r="AP5" s="86">
        <v>45828</v>
      </c>
      <c r="AQ5" s="86">
        <v>45833</v>
      </c>
      <c r="AR5" s="182">
        <f>INT(($BZ$4-AQ5)/7)</f>
        <v>61</v>
      </c>
      <c r="AS5" s="182"/>
      <c r="AT5" s="86">
        <v>45864</v>
      </c>
      <c r="AU5" s="86">
        <v>45868</v>
      </c>
      <c r="AV5" s="182">
        <f>INT(($BZ$4-AU5)/7)</f>
        <v>56</v>
      </c>
      <c r="AW5" s="182"/>
      <c r="AX5" s="86">
        <v>45916</v>
      </c>
      <c r="AY5" s="86">
        <v>45921</v>
      </c>
      <c r="AZ5" s="182">
        <f>INT(($BZ$4-AY5)/7)</f>
        <v>49</v>
      </c>
      <c r="BA5" s="182"/>
      <c r="BB5" s="86">
        <v>45939</v>
      </c>
      <c r="BC5" s="86">
        <v>45944</v>
      </c>
      <c r="BD5" s="182">
        <f>INT(($BZ$4-BC5)/7)</f>
        <v>46</v>
      </c>
      <c r="BE5" s="182"/>
      <c r="BF5" s="86">
        <v>46026</v>
      </c>
      <c r="BG5" s="86">
        <v>46032</v>
      </c>
      <c r="BH5" s="182">
        <f>INT(($BZ$4-BG5)/7)</f>
        <v>33</v>
      </c>
      <c r="BI5" s="182"/>
      <c r="BJ5" s="86">
        <v>46109</v>
      </c>
      <c r="BK5" s="86">
        <v>46117</v>
      </c>
      <c r="BL5" s="182">
        <f>INT(($BZ$4-BK5)/7)</f>
        <v>21</v>
      </c>
      <c r="BM5" s="182"/>
      <c r="BN5" s="86">
        <v>46174</v>
      </c>
      <c r="BO5" s="86">
        <v>46180</v>
      </c>
      <c r="BP5" s="182">
        <f>INT(($BZ$4-BO5)/7)</f>
        <v>12</v>
      </c>
      <c r="BQ5" s="182"/>
      <c r="BR5" s="86">
        <v>46223</v>
      </c>
      <c r="BS5" s="86">
        <v>46228</v>
      </c>
      <c r="BT5" s="182">
        <f>INT(($BZ$4-BS5)/7)</f>
        <v>5</v>
      </c>
      <c r="BU5" s="182"/>
      <c r="BV5" s="86">
        <v>46244</v>
      </c>
      <c r="BW5" s="86">
        <v>46250</v>
      </c>
      <c r="BX5" s="182">
        <f>INT(($BZ$4-BW5)/7)</f>
        <v>2</v>
      </c>
      <c r="BY5" s="182"/>
      <c r="BZ5" s="184"/>
    </row>
    <row r="6" spans="1:130" s="13" customFormat="1" ht="93.75" x14ac:dyDescent="0.25">
      <c r="A6" s="199"/>
      <c r="B6" s="199"/>
      <c r="C6" s="199"/>
      <c r="D6" s="199"/>
      <c r="E6" s="199"/>
      <c r="F6" s="87" t="s">
        <v>22</v>
      </c>
      <c r="G6" s="87" t="s">
        <v>23</v>
      </c>
      <c r="H6" s="87" t="s">
        <v>24</v>
      </c>
      <c r="I6" s="88" t="s">
        <v>175</v>
      </c>
      <c r="J6" s="87" t="s">
        <v>22</v>
      </c>
      <c r="K6" s="87" t="s">
        <v>23</v>
      </c>
      <c r="L6" s="87" t="s">
        <v>24</v>
      </c>
      <c r="M6" s="88" t="s">
        <v>175</v>
      </c>
      <c r="N6" s="87" t="s">
        <v>22</v>
      </c>
      <c r="O6" s="87" t="s">
        <v>23</v>
      </c>
      <c r="P6" s="87" t="s">
        <v>24</v>
      </c>
      <c r="Q6" s="88" t="s">
        <v>175</v>
      </c>
      <c r="R6" s="87" t="s">
        <v>22</v>
      </c>
      <c r="S6" s="87" t="s">
        <v>23</v>
      </c>
      <c r="T6" s="87" t="s">
        <v>24</v>
      </c>
      <c r="U6" s="88" t="s">
        <v>175</v>
      </c>
      <c r="V6" s="87" t="s">
        <v>22</v>
      </c>
      <c r="W6" s="87" t="s">
        <v>23</v>
      </c>
      <c r="X6" s="87" t="s">
        <v>24</v>
      </c>
      <c r="Y6" s="88" t="s">
        <v>175</v>
      </c>
      <c r="Z6" s="87" t="s">
        <v>22</v>
      </c>
      <c r="AA6" s="87" t="s">
        <v>23</v>
      </c>
      <c r="AB6" s="87" t="s">
        <v>24</v>
      </c>
      <c r="AC6" s="88" t="s">
        <v>175</v>
      </c>
      <c r="AD6" s="87" t="s">
        <v>22</v>
      </c>
      <c r="AE6" s="87" t="s">
        <v>23</v>
      </c>
      <c r="AF6" s="87" t="s">
        <v>24</v>
      </c>
      <c r="AG6" s="88" t="s">
        <v>175</v>
      </c>
      <c r="AH6" s="87" t="s">
        <v>22</v>
      </c>
      <c r="AI6" s="87" t="s">
        <v>23</v>
      </c>
      <c r="AJ6" s="87" t="s">
        <v>24</v>
      </c>
      <c r="AK6" s="88" t="s">
        <v>175</v>
      </c>
      <c r="AL6" s="87" t="s">
        <v>22</v>
      </c>
      <c r="AM6" s="87" t="s">
        <v>23</v>
      </c>
      <c r="AN6" s="87" t="s">
        <v>24</v>
      </c>
      <c r="AO6" s="88" t="s">
        <v>175</v>
      </c>
      <c r="AP6" s="87" t="s">
        <v>22</v>
      </c>
      <c r="AQ6" s="87" t="s">
        <v>23</v>
      </c>
      <c r="AR6" s="87" t="s">
        <v>24</v>
      </c>
      <c r="AS6" s="88" t="s">
        <v>175</v>
      </c>
      <c r="AT6" s="87" t="s">
        <v>22</v>
      </c>
      <c r="AU6" s="87" t="s">
        <v>23</v>
      </c>
      <c r="AV6" s="87" t="s">
        <v>24</v>
      </c>
      <c r="AW6" s="88" t="s">
        <v>175</v>
      </c>
      <c r="AX6" s="87" t="s">
        <v>22</v>
      </c>
      <c r="AY6" s="87" t="s">
        <v>23</v>
      </c>
      <c r="AZ6" s="87" t="s">
        <v>24</v>
      </c>
      <c r="BA6" s="88" t="s">
        <v>175</v>
      </c>
      <c r="BB6" s="87" t="s">
        <v>22</v>
      </c>
      <c r="BC6" s="87" t="s">
        <v>23</v>
      </c>
      <c r="BD6" s="87" t="s">
        <v>24</v>
      </c>
      <c r="BE6" s="88" t="s">
        <v>175</v>
      </c>
      <c r="BF6" s="87" t="s">
        <v>22</v>
      </c>
      <c r="BG6" s="87" t="s">
        <v>23</v>
      </c>
      <c r="BH6" s="87" t="s">
        <v>24</v>
      </c>
      <c r="BI6" s="88" t="s">
        <v>175</v>
      </c>
      <c r="BJ6" s="87" t="s">
        <v>22</v>
      </c>
      <c r="BK6" s="87" t="s">
        <v>23</v>
      </c>
      <c r="BL6" s="87" t="s">
        <v>24</v>
      </c>
      <c r="BM6" s="88" t="s">
        <v>175</v>
      </c>
      <c r="BN6" s="87" t="s">
        <v>22</v>
      </c>
      <c r="BO6" s="87" t="s">
        <v>23</v>
      </c>
      <c r="BP6" s="87" t="s">
        <v>24</v>
      </c>
      <c r="BQ6" s="88" t="s">
        <v>175</v>
      </c>
      <c r="BR6" s="87" t="s">
        <v>22</v>
      </c>
      <c r="BS6" s="87" t="s">
        <v>23</v>
      </c>
      <c r="BT6" s="87" t="s">
        <v>24</v>
      </c>
      <c r="BU6" s="88" t="s">
        <v>175</v>
      </c>
      <c r="BV6" s="87" t="s">
        <v>22</v>
      </c>
      <c r="BW6" s="87" t="s">
        <v>23</v>
      </c>
      <c r="BX6" s="87" t="s">
        <v>24</v>
      </c>
      <c r="BY6" s="88" t="s">
        <v>175</v>
      </c>
      <c r="BZ6" s="158" t="s">
        <v>176</v>
      </c>
    </row>
    <row r="7" spans="1:130" ht="18.75" x14ac:dyDescent="0.25">
      <c r="A7" s="89">
        <v>1</v>
      </c>
      <c r="B7" s="100" t="s">
        <v>408</v>
      </c>
      <c r="C7" s="100" t="s">
        <v>31</v>
      </c>
      <c r="D7" s="101" t="s">
        <v>4</v>
      </c>
      <c r="E7" s="102" t="s">
        <v>409</v>
      </c>
      <c r="F7" s="93">
        <v>49</v>
      </c>
      <c r="G7" s="93">
        <v>1</v>
      </c>
      <c r="H7" s="94">
        <f t="shared" ref="H7:H70" si="0">IF(H$5&lt;=26,1,IF(H$5&lt;=52,0.5,IF(H$5&lt;=78,0.25,0)))</f>
        <v>1</v>
      </c>
      <c r="I7" s="98">
        <f t="shared" ref="I7:I70" si="1">IF(G7=0,0,(101-G7)*H7)</f>
        <v>100</v>
      </c>
      <c r="J7" s="93">
        <v>54</v>
      </c>
      <c r="K7" s="93">
        <v>4</v>
      </c>
      <c r="L7" s="94">
        <f t="shared" ref="L7:L70" si="2">IF(L$5&lt;=26,1,IF(L$5&lt;=52,0.5,IF(L$5&lt;=78,0.25,0)))</f>
        <v>0.25</v>
      </c>
      <c r="M7" s="95">
        <f t="shared" ref="M7:M16" si="3">(101-K7)*L7</f>
        <v>24.25</v>
      </c>
      <c r="N7" s="93">
        <v>42</v>
      </c>
      <c r="O7" s="93">
        <v>8</v>
      </c>
      <c r="P7" s="94">
        <f t="shared" ref="P7:P70" si="4">IF(P$5&lt;=26,1,IF(P$5&lt;=52,0.5,IF(P$5&lt;=78,0.25,0)))</f>
        <v>0</v>
      </c>
      <c r="Q7" s="95">
        <f>(101-O7)*P7</f>
        <v>0</v>
      </c>
      <c r="R7" s="93">
        <v>54</v>
      </c>
      <c r="S7" s="93" t="s">
        <v>129</v>
      </c>
      <c r="T7" s="94">
        <f t="shared" ref="T7:T70" si="5">IF(T$5&lt;=26,1,IF(T$5&lt;=52,0.5,IF(T$5&lt;=78,0.25,0)))</f>
        <v>0</v>
      </c>
      <c r="U7" s="95">
        <v>0</v>
      </c>
      <c r="V7" s="93">
        <v>52</v>
      </c>
      <c r="W7" s="93">
        <v>37</v>
      </c>
      <c r="X7" s="94">
        <f t="shared" ref="X7:X70" si="6">IF(X$5&lt;=26,1,IF(X$5&lt;=52,0.5,IF(X$5&lt;=78,0.25,0)))</f>
        <v>0</v>
      </c>
      <c r="Y7" s="95">
        <v>0</v>
      </c>
      <c r="Z7" s="93">
        <v>37</v>
      </c>
      <c r="AA7" s="93">
        <v>25</v>
      </c>
      <c r="AB7" s="94">
        <f t="shared" ref="AB7:AB70" si="7">IF(AB$5&lt;=26,1,IF(AB$5&lt;=52,0.5,IF(AB$5&lt;=78,0.25,0)))</f>
        <v>0</v>
      </c>
      <c r="AC7" s="95">
        <f>(101-AA7)*AB7</f>
        <v>0</v>
      </c>
      <c r="AD7" s="93">
        <v>39</v>
      </c>
      <c r="AE7" s="93">
        <v>20</v>
      </c>
      <c r="AF7" s="94">
        <f t="shared" ref="AF7:AF70" si="8">IF(AF$5&lt;=26,1,IF(AF$5&lt;=52,0.5,IF(AF$5&lt;=78,0.25,0)))</f>
        <v>0</v>
      </c>
      <c r="AG7" s="95">
        <f>(101-AE7)*AF7</f>
        <v>0</v>
      </c>
      <c r="AH7" s="93">
        <v>31</v>
      </c>
      <c r="AI7" s="93">
        <v>4</v>
      </c>
      <c r="AJ7" s="94">
        <f t="shared" ref="AJ7:AJ70" si="9">IF(AJ$5&lt;=26,1,IF(AJ$5&lt;=52,0.5,IF(AJ$5&lt;=78,0.25,0)))</f>
        <v>0.25</v>
      </c>
      <c r="AK7" s="95">
        <f>(101-AI7)*AJ7</f>
        <v>24.25</v>
      </c>
      <c r="AL7" s="93">
        <v>31</v>
      </c>
      <c r="AM7" s="93">
        <v>6</v>
      </c>
      <c r="AN7" s="94">
        <f t="shared" ref="AN7:AN70" si="10">IF(AN$5&lt;=26,1,IF(AN$5&lt;=52,0.5,IF(AN$5&lt;=78,0.25,0)))</f>
        <v>0.25</v>
      </c>
      <c r="AO7" s="95">
        <f>(101-AM7)*AN7</f>
        <v>23.75</v>
      </c>
      <c r="AP7" s="96">
        <v>25</v>
      </c>
      <c r="AQ7" s="103">
        <v>5</v>
      </c>
      <c r="AR7" s="104">
        <f t="shared" ref="AR7:AR70" si="11">IF(AR$5&lt;=26,1,IF(AR$5&lt;=52,0.5,IF(AR$5&lt;=78,0.25,0)))</f>
        <v>0.25</v>
      </c>
      <c r="AS7" s="95">
        <f t="shared" ref="AS7:AS15" si="12">(101-AQ7)*AR7</f>
        <v>24</v>
      </c>
      <c r="AT7" s="96">
        <v>32</v>
      </c>
      <c r="AU7" s="103">
        <v>5</v>
      </c>
      <c r="AV7" s="104">
        <f t="shared" ref="AV7:AV70" si="13">IF(AV$5&lt;=26,1,IF(AV$5&lt;=52,0.5,IF(AV$5&lt;=78,0.25,0)))</f>
        <v>0.25</v>
      </c>
      <c r="AW7" s="95">
        <f>(101-AU7)*AV7</f>
        <v>24</v>
      </c>
      <c r="AX7" s="93">
        <v>35</v>
      </c>
      <c r="AY7" s="93">
        <v>22</v>
      </c>
      <c r="AZ7" s="94">
        <f t="shared" ref="AZ7:AZ70" si="14">IF(AZ$5&lt;=26,1,IF(AZ$5&lt;=52,0.5,IF(AZ$5&lt;=78,0.25,0)))</f>
        <v>0.5</v>
      </c>
      <c r="BA7" s="95">
        <f>(101-AY7)*AZ7</f>
        <v>39.5</v>
      </c>
      <c r="BB7" s="93">
        <v>27</v>
      </c>
      <c r="BC7" s="93" t="s">
        <v>129</v>
      </c>
      <c r="BD7" s="94">
        <f t="shared" ref="BD7:BD70" si="15">IF(BD$5&lt;=26,1,IF(BD$5&lt;=52,0.5,IF(BD$5&lt;=78,0.25,0)))</f>
        <v>0.5</v>
      </c>
      <c r="BE7" s="95">
        <v>0</v>
      </c>
      <c r="BF7" s="93">
        <v>48</v>
      </c>
      <c r="BG7" s="93">
        <v>3</v>
      </c>
      <c r="BH7" s="94">
        <f t="shared" ref="BH7:BH70" si="16">IF(BH$5&lt;=26,1,IF(BH$5&lt;=52,0.5,IF(BH$5&lt;=78,0.25,0)))</f>
        <v>0.5</v>
      </c>
      <c r="BI7" s="95">
        <f t="shared" ref="BI7:BI16" si="17">(101-BG7)*BH7</f>
        <v>49</v>
      </c>
      <c r="BJ7" s="93">
        <v>38</v>
      </c>
      <c r="BK7" s="93">
        <v>5</v>
      </c>
      <c r="BL7" s="94">
        <f t="shared" ref="BL7:BL70" si="18">IF(BL$5&lt;=26,1,IF(BL$5&lt;=52,0.5,IF(BL$5&lt;=78,0.25,0)))</f>
        <v>1</v>
      </c>
      <c r="BM7" s="98">
        <f t="shared" ref="BM7:BM70" si="19">IF(BK7=0,0,(101-BK7)*BL7)</f>
        <v>96</v>
      </c>
      <c r="BN7" s="93">
        <v>21</v>
      </c>
      <c r="BO7" s="93">
        <v>1</v>
      </c>
      <c r="BP7" s="94">
        <f t="shared" ref="BP7:BP70" si="20">IF(BP$5&lt;=26,1,IF(BP$5&lt;=52,0.5,IF(BP$5&lt;=78,0.25,0)))</f>
        <v>1</v>
      </c>
      <c r="BQ7" s="98">
        <f t="shared" ref="BQ7:BQ70" si="21">IF(BO7=0,0,(101-BO7)*BP7)</f>
        <v>100</v>
      </c>
      <c r="BR7" s="93">
        <v>37</v>
      </c>
      <c r="BS7" s="93">
        <v>1</v>
      </c>
      <c r="BT7" s="94">
        <f t="shared" ref="BT7:BT70" si="22">IF(BT$5&lt;=26,1,IF(BT$5&lt;=52,0.5,IF(BT$5&lt;=78,0.25,0)))</f>
        <v>1</v>
      </c>
      <c r="BU7" s="98">
        <f t="shared" ref="BU7:BU70" si="23">IF(BS7=0,0,(101-BS7)*BT7)</f>
        <v>100</v>
      </c>
      <c r="BV7" s="93">
        <v>25</v>
      </c>
      <c r="BW7" s="93">
        <v>1</v>
      </c>
      <c r="BX7" s="94">
        <f t="shared" ref="BX7:BX70" si="24">IF(BX$5&lt;=26,1,IF(BX$5&lt;=52,0.5,IF(BX$5&lt;=78,0.25,0)))</f>
        <v>1</v>
      </c>
      <c r="BY7" s="98">
        <f t="shared" ref="BY7:BY70" si="25">IF(BW7=0,0,(101-BW7)*BX7)</f>
        <v>100</v>
      </c>
      <c r="BZ7" s="99">
        <f>LARGE(CHOOSE({1,2,3,4,5,6,7,8,9,10,11,12,13,14,15,16,17},M7,Q7,U7,Y7,AC7,AG7,AK7,AO7,AS7,AW7,BA7,BE7,BI7,BM7,BQ7,BU7,BY7),1)+LARGE(CHOOSE({1,2,3,4,5,6,7,8,9,10,11,12,13,14,15,16,17},M7,Q7,U7,Y7,AC7,AG7,AK7,AO7,AS7,AW7,BA7,BE7,BI7,BM7,BQ7,BU7,BY7),2)+I7</f>
        <v>300</v>
      </c>
    </row>
    <row r="8" spans="1:130" ht="18.75" x14ac:dyDescent="0.25">
      <c r="A8" s="89">
        <v>2</v>
      </c>
      <c r="B8" s="90" t="s">
        <v>177</v>
      </c>
      <c r="C8" s="90" t="s">
        <v>10</v>
      </c>
      <c r="D8" s="91" t="s">
        <v>4</v>
      </c>
      <c r="E8" s="92" t="s">
        <v>178</v>
      </c>
      <c r="F8" s="93">
        <v>49</v>
      </c>
      <c r="G8" s="93">
        <v>4</v>
      </c>
      <c r="H8" s="94">
        <f t="shared" si="0"/>
        <v>1</v>
      </c>
      <c r="I8" s="98">
        <f t="shared" si="1"/>
        <v>97</v>
      </c>
      <c r="J8" s="93">
        <v>54</v>
      </c>
      <c r="K8" s="91">
        <v>7</v>
      </c>
      <c r="L8" s="94">
        <f t="shared" si="2"/>
        <v>0.25</v>
      </c>
      <c r="M8" s="95">
        <f t="shared" si="3"/>
        <v>23.5</v>
      </c>
      <c r="N8" s="96">
        <v>42</v>
      </c>
      <c r="O8" s="91">
        <v>5</v>
      </c>
      <c r="P8" s="94">
        <f t="shared" si="4"/>
        <v>0</v>
      </c>
      <c r="Q8" s="95">
        <f>(101-O8)*P8</f>
        <v>0</v>
      </c>
      <c r="R8" s="91">
        <v>54</v>
      </c>
      <c r="S8" s="91">
        <v>37</v>
      </c>
      <c r="T8" s="94">
        <f t="shared" si="5"/>
        <v>0</v>
      </c>
      <c r="U8" s="95">
        <v>0</v>
      </c>
      <c r="V8" s="91">
        <v>52</v>
      </c>
      <c r="W8" s="91">
        <v>29</v>
      </c>
      <c r="X8" s="94">
        <f t="shared" si="6"/>
        <v>0</v>
      </c>
      <c r="Y8" s="95">
        <v>0</v>
      </c>
      <c r="Z8" s="91">
        <v>37</v>
      </c>
      <c r="AA8" s="91">
        <v>22</v>
      </c>
      <c r="AB8" s="94">
        <f t="shared" si="7"/>
        <v>0</v>
      </c>
      <c r="AC8" s="95">
        <f>(101-AA8)*AB8</f>
        <v>0</v>
      </c>
      <c r="AD8" s="91">
        <v>39</v>
      </c>
      <c r="AE8" s="91">
        <v>21</v>
      </c>
      <c r="AF8" s="94">
        <f t="shared" si="8"/>
        <v>0</v>
      </c>
      <c r="AG8" s="95">
        <f>(101-AE8)*AF8</f>
        <v>0</v>
      </c>
      <c r="AH8" s="93">
        <v>31</v>
      </c>
      <c r="AI8" s="91">
        <v>6</v>
      </c>
      <c r="AJ8" s="94">
        <f t="shared" si="9"/>
        <v>0.25</v>
      </c>
      <c r="AK8" s="95">
        <f>(101-AI8)*AJ8</f>
        <v>23.75</v>
      </c>
      <c r="AL8" s="93">
        <v>31</v>
      </c>
      <c r="AM8" s="91">
        <v>4</v>
      </c>
      <c r="AN8" s="94">
        <f t="shared" si="10"/>
        <v>0.25</v>
      </c>
      <c r="AO8" s="95">
        <f>(101-AM8)*AN8</f>
        <v>24.25</v>
      </c>
      <c r="AP8" s="93">
        <v>25</v>
      </c>
      <c r="AQ8" s="91">
        <v>1</v>
      </c>
      <c r="AR8" s="94">
        <f t="shared" si="11"/>
        <v>0.25</v>
      </c>
      <c r="AS8" s="95">
        <f t="shared" si="12"/>
        <v>25</v>
      </c>
      <c r="AT8" s="93">
        <v>32</v>
      </c>
      <c r="AU8" s="91">
        <v>2</v>
      </c>
      <c r="AV8" s="94">
        <f t="shared" si="13"/>
        <v>0.25</v>
      </c>
      <c r="AW8" s="95">
        <f>(101-AU8)*AV8</f>
        <v>24.75</v>
      </c>
      <c r="AX8" s="93">
        <v>35</v>
      </c>
      <c r="AY8" s="97">
        <v>4</v>
      </c>
      <c r="AZ8" s="94">
        <f t="shared" si="14"/>
        <v>0.5</v>
      </c>
      <c r="BA8" s="95">
        <f>(101-AY8)*AZ8</f>
        <v>48.5</v>
      </c>
      <c r="BB8" s="93">
        <v>27</v>
      </c>
      <c r="BC8" s="93">
        <v>2</v>
      </c>
      <c r="BD8" s="94">
        <f t="shared" si="15"/>
        <v>0.5</v>
      </c>
      <c r="BE8" s="95">
        <f>(101-BC8)*BD8</f>
        <v>49.5</v>
      </c>
      <c r="BF8" s="93">
        <v>48</v>
      </c>
      <c r="BG8" s="93">
        <v>1</v>
      </c>
      <c r="BH8" s="94">
        <f t="shared" si="16"/>
        <v>0.5</v>
      </c>
      <c r="BI8" s="95">
        <f t="shared" si="17"/>
        <v>50</v>
      </c>
      <c r="BJ8" s="93">
        <v>38</v>
      </c>
      <c r="BK8" s="93">
        <v>1</v>
      </c>
      <c r="BL8" s="94">
        <f t="shared" si="18"/>
        <v>1</v>
      </c>
      <c r="BM8" s="98">
        <f t="shared" si="19"/>
        <v>100</v>
      </c>
      <c r="BN8" s="93">
        <v>21</v>
      </c>
      <c r="BO8" s="93">
        <v>4</v>
      </c>
      <c r="BP8" s="94">
        <f t="shared" si="20"/>
        <v>1</v>
      </c>
      <c r="BQ8" s="98">
        <f t="shared" si="21"/>
        <v>97</v>
      </c>
      <c r="BR8" s="93">
        <v>37</v>
      </c>
      <c r="BS8" s="93">
        <v>10</v>
      </c>
      <c r="BT8" s="94">
        <f t="shared" si="22"/>
        <v>1</v>
      </c>
      <c r="BU8" s="98">
        <f t="shared" si="23"/>
        <v>91</v>
      </c>
      <c r="BV8" s="93">
        <v>25</v>
      </c>
      <c r="BW8" s="93">
        <v>10</v>
      </c>
      <c r="BX8" s="94">
        <f t="shared" si="24"/>
        <v>1</v>
      </c>
      <c r="BY8" s="98">
        <f t="shared" si="25"/>
        <v>91</v>
      </c>
      <c r="BZ8" s="99">
        <f>LARGE(CHOOSE({1,2,3,4,5,6,7,8,9,10,11,12,13,14,15,16,17},M8,Q8,U8,Y8,AC8,AG8,AK8,AO8,AS8,AW8,BA8,BE8,BI8,BM8,BQ8,BU8,BY8),1)+LARGE(CHOOSE({1,2,3,4,5,6,7,8,9,10,11,12,13,14,15,16,17},M8,Q8,U8,Y8,AC8,AG8,AK8,AO8,AS8,AW8,BA8,BE8,BI8,BM8,BQ8,BU8,BY8),2)+I8</f>
        <v>294</v>
      </c>
    </row>
    <row r="9" spans="1:130" ht="18.75" x14ac:dyDescent="0.25">
      <c r="A9" s="89">
        <v>3</v>
      </c>
      <c r="B9" s="100" t="s">
        <v>179</v>
      </c>
      <c r="C9" s="100" t="s">
        <v>180</v>
      </c>
      <c r="D9" s="101" t="s">
        <v>5</v>
      </c>
      <c r="E9" s="102" t="s">
        <v>181</v>
      </c>
      <c r="F9" s="93">
        <v>49</v>
      </c>
      <c r="G9" s="93">
        <v>8</v>
      </c>
      <c r="H9" s="94">
        <f t="shared" si="0"/>
        <v>1</v>
      </c>
      <c r="I9" s="98">
        <f t="shared" si="1"/>
        <v>93</v>
      </c>
      <c r="J9" s="93">
        <v>54</v>
      </c>
      <c r="K9" s="93">
        <v>15</v>
      </c>
      <c r="L9" s="94">
        <f t="shared" si="2"/>
        <v>0.25</v>
      </c>
      <c r="M9" s="95">
        <f t="shared" si="3"/>
        <v>21.5</v>
      </c>
      <c r="N9" s="93">
        <v>42</v>
      </c>
      <c r="O9" s="93">
        <v>39</v>
      </c>
      <c r="P9" s="94">
        <f t="shared" si="4"/>
        <v>0</v>
      </c>
      <c r="Q9" s="95">
        <f>(101-O9)*P9</f>
        <v>0</v>
      </c>
      <c r="R9" s="93">
        <v>54</v>
      </c>
      <c r="S9" s="93" t="s">
        <v>129</v>
      </c>
      <c r="T9" s="94">
        <f t="shared" si="5"/>
        <v>0</v>
      </c>
      <c r="U9" s="95">
        <v>0</v>
      </c>
      <c r="V9" s="93">
        <v>52</v>
      </c>
      <c r="W9" s="93" t="s">
        <v>129</v>
      </c>
      <c r="X9" s="94">
        <f t="shared" si="6"/>
        <v>0</v>
      </c>
      <c r="Y9" s="95">
        <v>0</v>
      </c>
      <c r="Z9" s="93">
        <v>52</v>
      </c>
      <c r="AA9" s="93" t="s">
        <v>129</v>
      </c>
      <c r="AB9" s="94">
        <f t="shared" si="7"/>
        <v>0</v>
      </c>
      <c r="AC9" s="95">
        <v>0</v>
      </c>
      <c r="AD9" s="93">
        <v>39</v>
      </c>
      <c r="AE9" s="93" t="s">
        <v>129</v>
      </c>
      <c r="AF9" s="94">
        <f t="shared" si="8"/>
        <v>0</v>
      </c>
      <c r="AG9" s="95">
        <v>0</v>
      </c>
      <c r="AH9" s="93">
        <v>31</v>
      </c>
      <c r="AI9" s="93">
        <v>16</v>
      </c>
      <c r="AJ9" s="94">
        <f t="shared" si="9"/>
        <v>0.25</v>
      </c>
      <c r="AK9" s="95">
        <f>(101-AI9)*AJ9</f>
        <v>21.25</v>
      </c>
      <c r="AL9" s="93">
        <v>31</v>
      </c>
      <c r="AM9" s="93">
        <v>21</v>
      </c>
      <c r="AN9" s="94">
        <f t="shared" si="10"/>
        <v>0.25</v>
      </c>
      <c r="AO9" s="95">
        <f>(101-AM9)*AN9</f>
        <v>20</v>
      </c>
      <c r="AP9" s="93">
        <v>25</v>
      </c>
      <c r="AQ9" s="93">
        <v>7</v>
      </c>
      <c r="AR9" s="94">
        <f t="shared" si="11"/>
        <v>0.25</v>
      </c>
      <c r="AS9" s="95">
        <f t="shared" si="12"/>
        <v>23.5</v>
      </c>
      <c r="AT9" s="93">
        <v>32</v>
      </c>
      <c r="AU9" s="93">
        <v>11</v>
      </c>
      <c r="AV9" s="94">
        <f t="shared" si="13"/>
        <v>0.25</v>
      </c>
      <c r="AW9" s="95">
        <f>(101-AU9)*AV9</f>
        <v>22.5</v>
      </c>
      <c r="AX9" s="93">
        <v>35</v>
      </c>
      <c r="AY9" s="93">
        <v>3</v>
      </c>
      <c r="AZ9" s="94">
        <f t="shared" si="14"/>
        <v>0.5</v>
      </c>
      <c r="BA9" s="95">
        <f>(101-AY9)*AZ9</f>
        <v>49</v>
      </c>
      <c r="BB9" s="93">
        <v>27</v>
      </c>
      <c r="BC9" s="93">
        <v>9</v>
      </c>
      <c r="BD9" s="94">
        <f t="shared" si="15"/>
        <v>0.5</v>
      </c>
      <c r="BE9" s="95">
        <f>(101-BC9)*BD9</f>
        <v>46</v>
      </c>
      <c r="BF9" s="93">
        <v>48</v>
      </c>
      <c r="BG9" s="93">
        <v>5</v>
      </c>
      <c r="BH9" s="94">
        <f t="shared" si="16"/>
        <v>0.5</v>
      </c>
      <c r="BI9" s="95">
        <f t="shared" si="17"/>
        <v>48</v>
      </c>
      <c r="BJ9" s="93">
        <v>38</v>
      </c>
      <c r="BK9" s="93">
        <v>2</v>
      </c>
      <c r="BL9" s="94">
        <f t="shared" si="18"/>
        <v>1</v>
      </c>
      <c r="BM9" s="98">
        <f t="shared" si="19"/>
        <v>99</v>
      </c>
      <c r="BN9" s="93">
        <v>21</v>
      </c>
      <c r="BO9" s="93">
        <v>5</v>
      </c>
      <c r="BP9" s="94">
        <f t="shared" si="20"/>
        <v>1</v>
      </c>
      <c r="BQ9" s="98">
        <f t="shared" si="21"/>
        <v>96</v>
      </c>
      <c r="BR9" s="93">
        <v>37</v>
      </c>
      <c r="BS9" s="93">
        <v>2</v>
      </c>
      <c r="BT9" s="94">
        <f t="shared" si="22"/>
        <v>1</v>
      </c>
      <c r="BU9" s="98">
        <f t="shared" si="23"/>
        <v>99</v>
      </c>
      <c r="BV9" s="93">
        <v>25</v>
      </c>
      <c r="BW9" s="93">
        <v>1</v>
      </c>
      <c r="BX9" s="94">
        <f t="shared" si="24"/>
        <v>1</v>
      </c>
      <c r="BY9" s="98">
        <f t="shared" si="25"/>
        <v>100</v>
      </c>
      <c r="BZ9" s="99">
        <f>LARGE(CHOOSE({1,2,3,4,5,6,7,8,9,10,11,12,13,14,15,16,17},M9,Q9,U9,Y9,AC9,AG9,AK9,AO9,AS9,AW9,BA9,BE9,BI9,BM9,BQ9,BU9,BY9),1)+LARGE(CHOOSE({1,2,3,4,5,6,7,8,9,10,11,12,13,14,15,16,17},M9,Q9,U9,Y9,AC9,AG9,AK9,AO9,AS9,AW9,BA9,BE9,BI9,BM9,BQ9,BU9,BY9),2)+I9</f>
        <v>292</v>
      </c>
    </row>
    <row r="10" spans="1:130" ht="18.75" x14ac:dyDescent="0.25">
      <c r="A10" s="89">
        <v>4</v>
      </c>
      <c r="B10" s="100" t="s">
        <v>182</v>
      </c>
      <c r="C10" s="100" t="s">
        <v>8</v>
      </c>
      <c r="D10" s="101" t="s">
        <v>4</v>
      </c>
      <c r="E10" s="102" t="s">
        <v>183</v>
      </c>
      <c r="F10" s="93">
        <v>49</v>
      </c>
      <c r="G10" s="93">
        <v>3</v>
      </c>
      <c r="H10" s="94">
        <f t="shared" si="0"/>
        <v>1</v>
      </c>
      <c r="I10" s="98">
        <f t="shared" si="1"/>
        <v>98</v>
      </c>
      <c r="J10" s="93">
        <v>54</v>
      </c>
      <c r="K10" s="93">
        <v>22</v>
      </c>
      <c r="L10" s="94">
        <f t="shared" si="2"/>
        <v>0.25</v>
      </c>
      <c r="M10" s="95">
        <f t="shared" si="3"/>
        <v>19.75</v>
      </c>
      <c r="N10" s="93">
        <v>47</v>
      </c>
      <c r="O10" s="89" t="s">
        <v>129</v>
      </c>
      <c r="P10" s="94">
        <f t="shared" si="4"/>
        <v>0</v>
      </c>
      <c r="Q10" s="95">
        <v>0</v>
      </c>
      <c r="R10" s="93">
        <v>54</v>
      </c>
      <c r="S10" s="93" t="s">
        <v>129</v>
      </c>
      <c r="T10" s="94">
        <f t="shared" si="5"/>
        <v>0</v>
      </c>
      <c r="U10" s="95">
        <v>0</v>
      </c>
      <c r="V10" s="93">
        <v>52</v>
      </c>
      <c r="W10" s="93" t="s">
        <v>129</v>
      </c>
      <c r="X10" s="94">
        <f t="shared" si="6"/>
        <v>0</v>
      </c>
      <c r="Y10" s="95">
        <v>0</v>
      </c>
      <c r="Z10" s="93">
        <v>37</v>
      </c>
      <c r="AA10" s="93" t="s">
        <v>129</v>
      </c>
      <c r="AB10" s="94">
        <f t="shared" si="7"/>
        <v>0</v>
      </c>
      <c r="AC10" s="95">
        <v>0</v>
      </c>
      <c r="AD10" s="93">
        <v>39</v>
      </c>
      <c r="AE10" s="93" t="s">
        <v>129</v>
      </c>
      <c r="AF10" s="94">
        <f t="shared" si="8"/>
        <v>0</v>
      </c>
      <c r="AG10" s="95">
        <v>0</v>
      </c>
      <c r="AH10" s="93">
        <v>31</v>
      </c>
      <c r="AI10" s="93" t="s">
        <v>129</v>
      </c>
      <c r="AJ10" s="94">
        <f t="shared" si="9"/>
        <v>0.25</v>
      </c>
      <c r="AK10" s="95">
        <v>0</v>
      </c>
      <c r="AL10" s="93">
        <v>31</v>
      </c>
      <c r="AM10" s="93" t="s">
        <v>129</v>
      </c>
      <c r="AN10" s="94">
        <f t="shared" si="10"/>
        <v>0.25</v>
      </c>
      <c r="AO10" s="95">
        <v>0</v>
      </c>
      <c r="AP10" s="96">
        <v>25</v>
      </c>
      <c r="AQ10" s="96">
        <v>8</v>
      </c>
      <c r="AR10" s="104">
        <f t="shared" si="11"/>
        <v>0.25</v>
      </c>
      <c r="AS10" s="95">
        <f t="shared" si="12"/>
        <v>23.25</v>
      </c>
      <c r="AT10" s="96">
        <v>32</v>
      </c>
      <c r="AU10" s="96" t="s">
        <v>129</v>
      </c>
      <c r="AV10" s="104">
        <f t="shared" si="13"/>
        <v>0.25</v>
      </c>
      <c r="AW10" s="95">
        <v>0</v>
      </c>
      <c r="AX10" s="93">
        <v>35</v>
      </c>
      <c r="AY10" s="93" t="s">
        <v>129</v>
      </c>
      <c r="AZ10" s="94">
        <f t="shared" si="14"/>
        <v>0.5</v>
      </c>
      <c r="BA10" s="95">
        <v>0</v>
      </c>
      <c r="BB10" s="93">
        <v>27</v>
      </c>
      <c r="BC10" s="93">
        <v>3</v>
      </c>
      <c r="BD10" s="94">
        <f t="shared" si="15"/>
        <v>0.5</v>
      </c>
      <c r="BE10" s="95">
        <f>(101-BC10)*BD10</f>
        <v>49</v>
      </c>
      <c r="BF10" s="93">
        <v>48</v>
      </c>
      <c r="BG10" s="93">
        <v>4</v>
      </c>
      <c r="BH10" s="94">
        <f t="shared" si="16"/>
        <v>0.5</v>
      </c>
      <c r="BI10" s="95">
        <f t="shared" si="17"/>
        <v>48.5</v>
      </c>
      <c r="BJ10" s="93">
        <v>38</v>
      </c>
      <c r="BK10" s="93">
        <v>3</v>
      </c>
      <c r="BL10" s="94">
        <f t="shared" si="18"/>
        <v>1</v>
      </c>
      <c r="BM10" s="98">
        <f t="shared" si="19"/>
        <v>98</v>
      </c>
      <c r="BN10" s="93">
        <v>21</v>
      </c>
      <c r="BO10" s="93">
        <v>0</v>
      </c>
      <c r="BP10" s="94">
        <f t="shared" si="20"/>
        <v>1</v>
      </c>
      <c r="BQ10" s="98">
        <f t="shared" si="21"/>
        <v>0</v>
      </c>
      <c r="BR10" s="93">
        <v>37</v>
      </c>
      <c r="BS10" s="93">
        <v>5</v>
      </c>
      <c r="BT10" s="94">
        <f t="shared" si="22"/>
        <v>1</v>
      </c>
      <c r="BU10" s="98">
        <f t="shared" si="23"/>
        <v>96</v>
      </c>
      <c r="BV10" s="93">
        <v>25</v>
      </c>
      <c r="BW10" s="93">
        <v>0</v>
      </c>
      <c r="BX10" s="94">
        <f t="shared" si="24"/>
        <v>1</v>
      </c>
      <c r="BY10" s="98">
        <f t="shared" si="25"/>
        <v>0</v>
      </c>
      <c r="BZ10" s="99">
        <f>LARGE(CHOOSE({1,2,3,4,5,6,7,8,9,10,11,12,13,14,15,16,17},M10,Q10,U10,Y10,AC10,AG10,AK10,AO10,AS10,AW10,BA10,BE10,BI10,BM10,BQ10,BU10,BY10),1)+LARGE(CHOOSE({1,2,3,4,5,6,7,8,9,10,11,12,13,14,15,16,17},M10,Q10,U10,Y10,AC10,AG10,AK10,AO10,AS10,AW10,BA10,BE10,BI10,BM10,BQ10,BU10,BY10),2)+I10</f>
        <v>292</v>
      </c>
    </row>
    <row r="11" spans="1:130" ht="18.75" x14ac:dyDescent="0.25">
      <c r="A11" s="89">
        <v>5</v>
      </c>
      <c r="B11" s="100" t="s">
        <v>188</v>
      </c>
      <c r="C11" s="100" t="s">
        <v>31</v>
      </c>
      <c r="D11" s="101" t="s">
        <v>4</v>
      </c>
      <c r="E11" s="102" t="s">
        <v>189</v>
      </c>
      <c r="F11" s="93">
        <v>49</v>
      </c>
      <c r="G11" s="93">
        <v>6</v>
      </c>
      <c r="H11" s="94">
        <f t="shared" si="0"/>
        <v>1</v>
      </c>
      <c r="I11" s="98">
        <f t="shared" si="1"/>
        <v>95</v>
      </c>
      <c r="J11" s="93">
        <v>54</v>
      </c>
      <c r="K11" s="93">
        <v>25</v>
      </c>
      <c r="L11" s="94">
        <f t="shared" si="2"/>
        <v>0.25</v>
      </c>
      <c r="M11" s="95">
        <f t="shared" si="3"/>
        <v>19</v>
      </c>
      <c r="N11" s="93">
        <v>42</v>
      </c>
      <c r="O11" s="93">
        <v>36</v>
      </c>
      <c r="P11" s="94">
        <f t="shared" si="4"/>
        <v>0</v>
      </c>
      <c r="Q11" s="95">
        <f>(101-O11)*P11</f>
        <v>0</v>
      </c>
      <c r="R11" s="93">
        <v>54</v>
      </c>
      <c r="S11" s="93" t="s">
        <v>129</v>
      </c>
      <c r="T11" s="94">
        <f t="shared" si="5"/>
        <v>0</v>
      </c>
      <c r="U11" s="95">
        <v>0</v>
      </c>
      <c r="V11" s="93">
        <v>52</v>
      </c>
      <c r="W11" s="93" t="s">
        <v>129</v>
      </c>
      <c r="X11" s="94">
        <f t="shared" si="6"/>
        <v>0</v>
      </c>
      <c r="Y11" s="95">
        <v>0</v>
      </c>
      <c r="Z11" s="93">
        <v>37</v>
      </c>
      <c r="AA11" s="93" t="s">
        <v>129</v>
      </c>
      <c r="AB11" s="94">
        <f t="shared" si="7"/>
        <v>0</v>
      </c>
      <c r="AC11" s="95">
        <v>0</v>
      </c>
      <c r="AD11" s="93">
        <v>39</v>
      </c>
      <c r="AE11" s="93" t="s">
        <v>129</v>
      </c>
      <c r="AF11" s="94">
        <f t="shared" si="8"/>
        <v>0</v>
      </c>
      <c r="AG11" s="95">
        <v>0</v>
      </c>
      <c r="AH11" s="93">
        <v>31</v>
      </c>
      <c r="AI11" s="93">
        <v>18</v>
      </c>
      <c r="AJ11" s="94">
        <f t="shared" si="9"/>
        <v>0.25</v>
      </c>
      <c r="AK11" s="95">
        <f>(101-AI11)*AJ11</f>
        <v>20.75</v>
      </c>
      <c r="AL11" s="93">
        <v>31</v>
      </c>
      <c r="AM11" s="93">
        <v>20</v>
      </c>
      <c r="AN11" s="94">
        <f t="shared" si="10"/>
        <v>0.25</v>
      </c>
      <c r="AO11" s="95">
        <f>(101-AM11)*AN11</f>
        <v>20.25</v>
      </c>
      <c r="AP11" s="96">
        <v>25</v>
      </c>
      <c r="AQ11" s="96">
        <v>10</v>
      </c>
      <c r="AR11" s="104">
        <f t="shared" si="11"/>
        <v>0.25</v>
      </c>
      <c r="AS11" s="95">
        <f t="shared" si="12"/>
        <v>22.75</v>
      </c>
      <c r="AT11" s="96">
        <v>32</v>
      </c>
      <c r="AU11" s="96">
        <v>12</v>
      </c>
      <c r="AV11" s="104">
        <f t="shared" si="13"/>
        <v>0.25</v>
      </c>
      <c r="AW11" s="95">
        <f>(101-AU11)*AV11</f>
        <v>22.25</v>
      </c>
      <c r="AX11" s="93">
        <v>35</v>
      </c>
      <c r="AY11" s="93">
        <v>4</v>
      </c>
      <c r="AZ11" s="94">
        <f t="shared" si="14"/>
        <v>0.5</v>
      </c>
      <c r="BA11" s="95">
        <f>(101-AY11)*AZ11</f>
        <v>48.5</v>
      </c>
      <c r="BB11" s="93">
        <v>27</v>
      </c>
      <c r="BC11" s="93">
        <v>12</v>
      </c>
      <c r="BD11" s="94">
        <f t="shared" si="15"/>
        <v>0.5</v>
      </c>
      <c r="BE11" s="95">
        <f>(101-BC11)*BD11</f>
        <v>44.5</v>
      </c>
      <c r="BF11" s="93">
        <v>48</v>
      </c>
      <c r="BG11" s="93">
        <v>14</v>
      </c>
      <c r="BH11" s="94">
        <f t="shared" si="16"/>
        <v>0.5</v>
      </c>
      <c r="BI11" s="95">
        <f t="shared" si="17"/>
        <v>43.5</v>
      </c>
      <c r="BJ11" s="93">
        <v>38</v>
      </c>
      <c r="BK11" s="93">
        <v>8</v>
      </c>
      <c r="BL11" s="94">
        <f t="shared" si="18"/>
        <v>1</v>
      </c>
      <c r="BM11" s="98">
        <f t="shared" si="19"/>
        <v>93</v>
      </c>
      <c r="BN11" s="93">
        <v>21</v>
      </c>
      <c r="BO11" s="93">
        <v>2</v>
      </c>
      <c r="BP11" s="94">
        <f t="shared" si="20"/>
        <v>1</v>
      </c>
      <c r="BQ11" s="98">
        <f t="shared" si="21"/>
        <v>99</v>
      </c>
      <c r="BR11" s="93">
        <v>37</v>
      </c>
      <c r="BS11" s="93">
        <v>8</v>
      </c>
      <c r="BT11" s="94">
        <f t="shared" si="22"/>
        <v>1</v>
      </c>
      <c r="BU11" s="98">
        <f t="shared" si="23"/>
        <v>93</v>
      </c>
      <c r="BV11" s="93">
        <v>25</v>
      </c>
      <c r="BW11" s="93">
        <v>4</v>
      </c>
      <c r="BX11" s="94">
        <f t="shared" si="24"/>
        <v>1</v>
      </c>
      <c r="BY11" s="98">
        <f t="shared" si="25"/>
        <v>97</v>
      </c>
      <c r="BZ11" s="99">
        <f>LARGE(CHOOSE({1,2,3,4,5,6,7,8,9,10,11,12,13,14,15,16,17},M11,Q11,U11,Y11,AC11,AG11,AK11,AO11,AS11,AW11,BA11,BE11,BI11,BM11,BQ11,BU11,BY11),1)+LARGE(CHOOSE({1,2,3,4,5,6,7,8,9,10,11,12,13,14,15,16,17},M11,Q11,U11,Y11,AC11,AG11,AK11,AO11,AS11,AW11,BA11,BE11,BI11,BM11,BQ11,BU11,BY11),2)+I11</f>
        <v>291</v>
      </c>
    </row>
    <row r="12" spans="1:130" ht="18.75" x14ac:dyDescent="0.25">
      <c r="A12" s="89">
        <v>6</v>
      </c>
      <c r="B12" s="106" t="s">
        <v>192</v>
      </c>
      <c r="C12" s="106" t="s">
        <v>31</v>
      </c>
      <c r="D12" s="101" t="s">
        <v>4</v>
      </c>
      <c r="E12" s="107" t="s">
        <v>193</v>
      </c>
      <c r="F12" s="93">
        <v>49</v>
      </c>
      <c r="G12" s="93">
        <v>5</v>
      </c>
      <c r="H12" s="94">
        <f t="shared" si="0"/>
        <v>1</v>
      </c>
      <c r="I12" s="98">
        <f t="shared" si="1"/>
        <v>96</v>
      </c>
      <c r="J12" s="93">
        <v>54</v>
      </c>
      <c r="K12" s="93">
        <v>31</v>
      </c>
      <c r="L12" s="94">
        <f t="shared" si="2"/>
        <v>0.25</v>
      </c>
      <c r="M12" s="95">
        <f t="shared" si="3"/>
        <v>17.5</v>
      </c>
      <c r="N12" s="93">
        <v>50</v>
      </c>
      <c r="O12" s="89" t="s">
        <v>129</v>
      </c>
      <c r="P12" s="94">
        <f t="shared" si="4"/>
        <v>0</v>
      </c>
      <c r="Q12" s="95">
        <v>0</v>
      </c>
      <c r="R12" s="93">
        <v>54</v>
      </c>
      <c r="S12" s="93" t="s">
        <v>129</v>
      </c>
      <c r="T12" s="94">
        <f t="shared" si="5"/>
        <v>0</v>
      </c>
      <c r="U12" s="95">
        <v>0</v>
      </c>
      <c r="V12" s="93">
        <v>52</v>
      </c>
      <c r="W12" s="93" t="s">
        <v>129</v>
      </c>
      <c r="X12" s="94">
        <f t="shared" si="6"/>
        <v>0</v>
      </c>
      <c r="Y12" s="95">
        <v>0</v>
      </c>
      <c r="Z12" s="93">
        <v>37</v>
      </c>
      <c r="AA12" s="93" t="s">
        <v>129</v>
      </c>
      <c r="AB12" s="94">
        <f t="shared" si="7"/>
        <v>0</v>
      </c>
      <c r="AC12" s="95">
        <v>0</v>
      </c>
      <c r="AD12" s="93">
        <v>39</v>
      </c>
      <c r="AE12" s="93" t="s">
        <v>129</v>
      </c>
      <c r="AF12" s="94">
        <f t="shared" si="8"/>
        <v>0</v>
      </c>
      <c r="AG12" s="95">
        <v>0</v>
      </c>
      <c r="AH12" s="93">
        <v>31</v>
      </c>
      <c r="AI12" s="93">
        <v>21</v>
      </c>
      <c r="AJ12" s="94">
        <f t="shared" si="9"/>
        <v>0.25</v>
      </c>
      <c r="AK12" s="95">
        <f>(101-AI12)*AJ12</f>
        <v>20</v>
      </c>
      <c r="AL12" s="93">
        <v>31</v>
      </c>
      <c r="AM12" s="93">
        <v>15</v>
      </c>
      <c r="AN12" s="94">
        <f t="shared" si="10"/>
        <v>0.25</v>
      </c>
      <c r="AO12" s="95">
        <f>(101-AM12)*AN12</f>
        <v>21.5</v>
      </c>
      <c r="AP12" s="96">
        <v>25</v>
      </c>
      <c r="AQ12" s="96">
        <v>21</v>
      </c>
      <c r="AR12" s="104">
        <f t="shared" si="11"/>
        <v>0.25</v>
      </c>
      <c r="AS12" s="95">
        <f t="shared" si="12"/>
        <v>20</v>
      </c>
      <c r="AT12" s="96">
        <v>32</v>
      </c>
      <c r="AU12" s="96">
        <v>24</v>
      </c>
      <c r="AV12" s="104">
        <f t="shared" si="13"/>
        <v>0.25</v>
      </c>
      <c r="AW12" s="95">
        <f>(101-AU12)*AV12</f>
        <v>19.25</v>
      </c>
      <c r="AX12" s="93">
        <v>35</v>
      </c>
      <c r="AY12" s="93">
        <v>14</v>
      </c>
      <c r="AZ12" s="94">
        <f t="shared" si="14"/>
        <v>0.5</v>
      </c>
      <c r="BA12" s="95">
        <f>(101-AY12)*AZ12</f>
        <v>43.5</v>
      </c>
      <c r="BB12" s="93">
        <v>27</v>
      </c>
      <c r="BC12" s="93">
        <v>7</v>
      </c>
      <c r="BD12" s="94">
        <f t="shared" si="15"/>
        <v>0.5</v>
      </c>
      <c r="BE12" s="95">
        <f>(101-BC12)*BD12</f>
        <v>47</v>
      </c>
      <c r="BF12" s="93">
        <v>48</v>
      </c>
      <c r="BG12" s="93">
        <v>15</v>
      </c>
      <c r="BH12" s="94">
        <f t="shared" si="16"/>
        <v>0.5</v>
      </c>
      <c r="BI12" s="95">
        <f t="shared" si="17"/>
        <v>43</v>
      </c>
      <c r="BJ12" s="93">
        <v>38</v>
      </c>
      <c r="BK12" s="93">
        <v>6</v>
      </c>
      <c r="BL12" s="94">
        <f t="shared" si="18"/>
        <v>1</v>
      </c>
      <c r="BM12" s="98">
        <f t="shared" si="19"/>
        <v>95</v>
      </c>
      <c r="BN12" s="93">
        <v>21</v>
      </c>
      <c r="BO12" s="93">
        <v>3</v>
      </c>
      <c r="BP12" s="94">
        <f t="shared" si="20"/>
        <v>1</v>
      </c>
      <c r="BQ12" s="98">
        <f t="shared" si="21"/>
        <v>98</v>
      </c>
      <c r="BR12" s="93">
        <v>37</v>
      </c>
      <c r="BS12" s="93">
        <v>6</v>
      </c>
      <c r="BT12" s="94">
        <f t="shared" si="22"/>
        <v>1</v>
      </c>
      <c r="BU12" s="98">
        <f t="shared" si="23"/>
        <v>95</v>
      </c>
      <c r="BV12" s="93">
        <v>25</v>
      </c>
      <c r="BW12" s="93">
        <v>6</v>
      </c>
      <c r="BX12" s="94">
        <f t="shared" si="24"/>
        <v>1</v>
      </c>
      <c r="BY12" s="98">
        <f t="shared" si="25"/>
        <v>95</v>
      </c>
      <c r="BZ12" s="99">
        <f>LARGE(CHOOSE({1,2,3,4,5,6,7,8,9,10,11,12,13,14,15,16,17},M12,Q12,U12,Y12,AC12,AG12,AK12,AO12,AS12,AW12,BA12,BE12,BI12,BM12,BQ12,BU12,BY12),1)+LARGE(CHOOSE({1,2,3,4,5,6,7,8,9,10,11,12,13,14,15,16,17},M12,Q12,U12,Y12,AC12,AG12,AK12,AO12,AS12,AW12,BA12,BE12,BI12,BM12,BQ12,BU12,BY12),2)+I12</f>
        <v>289</v>
      </c>
    </row>
    <row r="13" spans="1:130" ht="18.75" x14ac:dyDescent="0.25">
      <c r="A13" s="89">
        <v>7</v>
      </c>
      <c r="B13" s="106" t="s">
        <v>194</v>
      </c>
      <c r="C13" s="106" t="s">
        <v>31</v>
      </c>
      <c r="D13" s="101" t="s">
        <v>5</v>
      </c>
      <c r="E13" s="107" t="s">
        <v>195</v>
      </c>
      <c r="F13" s="93">
        <v>49</v>
      </c>
      <c r="G13" s="93">
        <v>9</v>
      </c>
      <c r="H13" s="94">
        <f t="shared" si="0"/>
        <v>1</v>
      </c>
      <c r="I13" s="98">
        <f t="shared" si="1"/>
        <v>92</v>
      </c>
      <c r="J13" s="93">
        <v>54</v>
      </c>
      <c r="K13" s="93">
        <v>37</v>
      </c>
      <c r="L13" s="94">
        <f t="shared" si="2"/>
        <v>0.25</v>
      </c>
      <c r="M13" s="95">
        <f t="shared" si="3"/>
        <v>16</v>
      </c>
      <c r="N13" s="93">
        <v>56</v>
      </c>
      <c r="O13" s="89" t="s">
        <v>129</v>
      </c>
      <c r="P13" s="94">
        <f t="shared" si="4"/>
        <v>0</v>
      </c>
      <c r="Q13" s="95">
        <v>0</v>
      </c>
      <c r="R13" s="93">
        <v>54</v>
      </c>
      <c r="S13" s="93" t="s">
        <v>129</v>
      </c>
      <c r="T13" s="94">
        <f t="shared" si="5"/>
        <v>0</v>
      </c>
      <c r="U13" s="95">
        <v>0</v>
      </c>
      <c r="V13" s="93">
        <v>52</v>
      </c>
      <c r="W13" s="93" t="s">
        <v>129</v>
      </c>
      <c r="X13" s="94">
        <f t="shared" si="6"/>
        <v>0</v>
      </c>
      <c r="Y13" s="95">
        <v>0</v>
      </c>
      <c r="Z13" s="93">
        <v>37</v>
      </c>
      <c r="AA13" s="93" t="s">
        <v>129</v>
      </c>
      <c r="AB13" s="94">
        <f t="shared" si="7"/>
        <v>0</v>
      </c>
      <c r="AC13" s="95">
        <v>0</v>
      </c>
      <c r="AD13" s="93">
        <v>39</v>
      </c>
      <c r="AE13" s="93" t="s">
        <v>129</v>
      </c>
      <c r="AF13" s="94">
        <f t="shared" si="8"/>
        <v>0</v>
      </c>
      <c r="AG13" s="95">
        <v>0</v>
      </c>
      <c r="AH13" s="93">
        <v>31</v>
      </c>
      <c r="AI13" s="93">
        <v>24</v>
      </c>
      <c r="AJ13" s="94">
        <f t="shared" si="9"/>
        <v>0.25</v>
      </c>
      <c r="AK13" s="95">
        <f>(101-AI13)*AJ13</f>
        <v>19.25</v>
      </c>
      <c r="AL13" s="93">
        <v>31</v>
      </c>
      <c r="AM13" s="93">
        <v>12</v>
      </c>
      <c r="AN13" s="94">
        <f t="shared" si="10"/>
        <v>0.25</v>
      </c>
      <c r="AO13" s="95">
        <f>(101-AM13)*AN13</f>
        <v>22.25</v>
      </c>
      <c r="AP13" s="96">
        <v>25</v>
      </c>
      <c r="AQ13" s="96">
        <v>13</v>
      </c>
      <c r="AR13" s="104">
        <f t="shared" si="11"/>
        <v>0.25</v>
      </c>
      <c r="AS13" s="95">
        <f t="shared" si="12"/>
        <v>22</v>
      </c>
      <c r="AT13" s="96">
        <v>32</v>
      </c>
      <c r="AU13" s="96">
        <v>9</v>
      </c>
      <c r="AV13" s="104">
        <f t="shared" si="13"/>
        <v>0.25</v>
      </c>
      <c r="AW13" s="95">
        <f>(101-AU13)*AV13</f>
        <v>23</v>
      </c>
      <c r="AX13" s="93">
        <v>35</v>
      </c>
      <c r="AY13" s="93">
        <v>6</v>
      </c>
      <c r="AZ13" s="94">
        <f t="shared" si="14"/>
        <v>0.5</v>
      </c>
      <c r="BA13" s="95">
        <f>(101-AY13)*AZ13</f>
        <v>47.5</v>
      </c>
      <c r="BB13" s="93">
        <v>27</v>
      </c>
      <c r="BC13" s="93" t="s">
        <v>129</v>
      </c>
      <c r="BD13" s="94">
        <f t="shared" si="15"/>
        <v>0.5</v>
      </c>
      <c r="BE13" s="95">
        <v>0</v>
      </c>
      <c r="BF13" s="93">
        <v>48</v>
      </c>
      <c r="BG13" s="93">
        <v>20</v>
      </c>
      <c r="BH13" s="94">
        <f t="shared" si="16"/>
        <v>0.5</v>
      </c>
      <c r="BI13" s="95">
        <f t="shared" si="17"/>
        <v>40.5</v>
      </c>
      <c r="BJ13" s="93">
        <v>38</v>
      </c>
      <c r="BK13" s="93">
        <v>4</v>
      </c>
      <c r="BL13" s="94">
        <f t="shared" si="18"/>
        <v>1</v>
      </c>
      <c r="BM13" s="98">
        <f t="shared" si="19"/>
        <v>97</v>
      </c>
      <c r="BN13" s="93">
        <v>21</v>
      </c>
      <c r="BO13" s="93">
        <v>4</v>
      </c>
      <c r="BP13" s="94">
        <f t="shared" si="20"/>
        <v>1</v>
      </c>
      <c r="BQ13" s="98">
        <f t="shared" si="21"/>
        <v>97</v>
      </c>
      <c r="BR13" s="93">
        <v>37</v>
      </c>
      <c r="BS13" s="93">
        <v>9</v>
      </c>
      <c r="BT13" s="94">
        <f t="shared" si="22"/>
        <v>1</v>
      </c>
      <c r="BU13" s="98">
        <f t="shared" si="23"/>
        <v>92</v>
      </c>
      <c r="BV13" s="93">
        <v>25</v>
      </c>
      <c r="BW13" s="93">
        <v>11</v>
      </c>
      <c r="BX13" s="94">
        <f t="shared" si="24"/>
        <v>1</v>
      </c>
      <c r="BY13" s="98">
        <f t="shared" si="25"/>
        <v>90</v>
      </c>
      <c r="BZ13" s="99">
        <f>LARGE(CHOOSE({1,2,3,4,5,6,7,8,9,10,11,12,13,14,15,16,17},M13,Q13,U13,Y13,AC13,AG13,AK13,AO13,AS13,AW13,BA13,BE13,BI13,BM13,BQ13,BU13,BY13),1)+LARGE(CHOOSE({1,2,3,4,5,6,7,8,9,10,11,12,13,14,15,16,17},M13,Q13,U13,Y13,AC13,AG13,AK13,AO13,AS13,AW13,BA13,BE13,BI13,BM13,BQ13,BU13,BY13),2)+I13</f>
        <v>286</v>
      </c>
    </row>
    <row r="14" spans="1:130" ht="18.75" x14ac:dyDescent="0.25">
      <c r="A14" s="89">
        <v>8</v>
      </c>
      <c r="B14" s="100" t="s">
        <v>186</v>
      </c>
      <c r="C14" s="100" t="s">
        <v>8</v>
      </c>
      <c r="D14" s="101" t="s">
        <v>4</v>
      </c>
      <c r="E14" s="102" t="s">
        <v>187</v>
      </c>
      <c r="F14" s="93">
        <v>49</v>
      </c>
      <c r="G14" s="93">
        <v>2</v>
      </c>
      <c r="H14" s="94">
        <f t="shared" si="0"/>
        <v>1</v>
      </c>
      <c r="I14" s="98">
        <f t="shared" si="1"/>
        <v>99</v>
      </c>
      <c r="J14" s="93">
        <v>54</v>
      </c>
      <c r="K14" s="93">
        <v>8</v>
      </c>
      <c r="L14" s="94">
        <f t="shared" si="2"/>
        <v>0.25</v>
      </c>
      <c r="M14" s="95">
        <f t="shared" si="3"/>
        <v>23.25</v>
      </c>
      <c r="N14" s="93">
        <v>43</v>
      </c>
      <c r="O14" s="89" t="s">
        <v>129</v>
      </c>
      <c r="P14" s="94">
        <f t="shared" si="4"/>
        <v>0</v>
      </c>
      <c r="Q14" s="95">
        <v>0</v>
      </c>
      <c r="R14" s="93">
        <v>54</v>
      </c>
      <c r="S14" s="93" t="s">
        <v>129</v>
      </c>
      <c r="T14" s="94">
        <f t="shared" si="5"/>
        <v>0</v>
      </c>
      <c r="U14" s="95">
        <v>0</v>
      </c>
      <c r="V14" s="93">
        <v>52</v>
      </c>
      <c r="W14" s="93" t="s">
        <v>129</v>
      </c>
      <c r="X14" s="94">
        <f t="shared" si="6"/>
        <v>0</v>
      </c>
      <c r="Y14" s="95">
        <v>0</v>
      </c>
      <c r="Z14" s="93">
        <v>37</v>
      </c>
      <c r="AA14" s="93" t="s">
        <v>129</v>
      </c>
      <c r="AB14" s="94">
        <f t="shared" si="7"/>
        <v>0</v>
      </c>
      <c r="AC14" s="95">
        <v>0</v>
      </c>
      <c r="AD14" s="93">
        <v>39</v>
      </c>
      <c r="AE14" s="93" t="s">
        <v>129</v>
      </c>
      <c r="AF14" s="94">
        <f t="shared" si="8"/>
        <v>0</v>
      </c>
      <c r="AG14" s="95">
        <v>0</v>
      </c>
      <c r="AH14" s="93">
        <v>31</v>
      </c>
      <c r="AI14" s="93" t="s">
        <v>129</v>
      </c>
      <c r="AJ14" s="94">
        <f t="shared" si="9"/>
        <v>0.25</v>
      </c>
      <c r="AK14" s="95">
        <v>0</v>
      </c>
      <c r="AL14" s="93">
        <v>31</v>
      </c>
      <c r="AM14" s="93" t="s">
        <v>129</v>
      </c>
      <c r="AN14" s="94">
        <f t="shared" si="10"/>
        <v>0.25</v>
      </c>
      <c r="AO14" s="95">
        <v>0</v>
      </c>
      <c r="AP14" s="96">
        <v>25</v>
      </c>
      <c r="AQ14" s="96">
        <v>18</v>
      </c>
      <c r="AR14" s="104">
        <f t="shared" si="11"/>
        <v>0.25</v>
      </c>
      <c r="AS14" s="95">
        <f t="shared" si="12"/>
        <v>20.75</v>
      </c>
      <c r="AT14" s="96">
        <v>32</v>
      </c>
      <c r="AU14" s="96" t="s">
        <v>129</v>
      </c>
      <c r="AV14" s="104">
        <f t="shared" si="13"/>
        <v>0.25</v>
      </c>
      <c r="AW14" s="95">
        <v>0</v>
      </c>
      <c r="AX14" s="93">
        <v>35</v>
      </c>
      <c r="AY14" s="93" t="s">
        <v>129</v>
      </c>
      <c r="AZ14" s="94">
        <f t="shared" si="14"/>
        <v>0.5</v>
      </c>
      <c r="BA14" s="95">
        <v>0</v>
      </c>
      <c r="BB14" s="93">
        <v>27</v>
      </c>
      <c r="BC14" s="93">
        <v>10</v>
      </c>
      <c r="BD14" s="94">
        <f t="shared" si="15"/>
        <v>0.5</v>
      </c>
      <c r="BE14" s="95">
        <f>(101-BC14)*BD14</f>
        <v>45.5</v>
      </c>
      <c r="BF14" s="93">
        <v>48</v>
      </c>
      <c r="BG14" s="93">
        <v>9</v>
      </c>
      <c r="BH14" s="94">
        <f t="shared" si="16"/>
        <v>0.5</v>
      </c>
      <c r="BI14" s="95">
        <f t="shared" si="17"/>
        <v>46</v>
      </c>
      <c r="BJ14" s="93">
        <v>38</v>
      </c>
      <c r="BK14" s="93">
        <v>9</v>
      </c>
      <c r="BL14" s="94">
        <f t="shared" si="18"/>
        <v>1</v>
      </c>
      <c r="BM14" s="98">
        <f t="shared" si="19"/>
        <v>92</v>
      </c>
      <c r="BN14" s="93">
        <v>21</v>
      </c>
      <c r="BO14" s="93">
        <v>0</v>
      </c>
      <c r="BP14" s="94">
        <f t="shared" si="20"/>
        <v>1</v>
      </c>
      <c r="BQ14" s="98">
        <f t="shared" si="21"/>
        <v>0</v>
      </c>
      <c r="BR14" s="93">
        <v>37</v>
      </c>
      <c r="BS14" s="93">
        <v>7</v>
      </c>
      <c r="BT14" s="94">
        <f t="shared" si="22"/>
        <v>1</v>
      </c>
      <c r="BU14" s="98">
        <f t="shared" si="23"/>
        <v>94</v>
      </c>
      <c r="BV14" s="93">
        <v>25</v>
      </c>
      <c r="BW14" s="93">
        <v>0</v>
      </c>
      <c r="BX14" s="94">
        <f t="shared" si="24"/>
        <v>1</v>
      </c>
      <c r="BY14" s="98">
        <f t="shared" si="25"/>
        <v>0</v>
      </c>
      <c r="BZ14" s="99">
        <f>LARGE(CHOOSE({1,2,3,4,5,6,7,8,9,10,11,12,13,14,15,16,17},M14,Q14,U14,Y14,AC14,AG14,AK14,AO14,AS14,AW14,BA14,BE14,BI14,BM14,BQ14,BU14,BY14),1)+LARGE(CHOOSE({1,2,3,4,5,6,7,8,9,10,11,12,13,14,15,16,17},M14,Q14,U14,Y14,AC14,AG14,AK14,AO14,AS14,AW14,BA14,BE14,BI14,BM14,BQ14,BU14,BY14),2)+I14</f>
        <v>285</v>
      </c>
      <c r="CA14" s="105"/>
      <c r="CB14" s="105"/>
      <c r="CC14" s="105"/>
      <c r="CD14" s="105"/>
      <c r="CE14" s="105"/>
      <c r="CF14" s="105"/>
      <c r="CG14" s="105"/>
      <c r="CH14" s="105"/>
      <c r="CI14" s="105"/>
      <c r="CJ14" s="105"/>
      <c r="CK14" s="105"/>
      <c r="CL14" s="105"/>
      <c r="CM14" s="105"/>
      <c r="CN14" s="105"/>
      <c r="CO14" s="105"/>
      <c r="CP14" s="105"/>
      <c r="CQ14" s="105"/>
      <c r="CR14" s="105"/>
      <c r="CS14" s="105"/>
      <c r="CT14" s="105"/>
      <c r="CU14" s="105"/>
      <c r="CV14" s="105"/>
      <c r="CW14" s="105"/>
      <c r="CX14" s="105"/>
      <c r="CY14" s="105"/>
      <c r="CZ14" s="105"/>
      <c r="DA14" s="105"/>
      <c r="DB14" s="105"/>
      <c r="DC14" s="105"/>
      <c r="DD14" s="105"/>
      <c r="DE14" s="105"/>
      <c r="DF14" s="105"/>
      <c r="DG14" s="105"/>
      <c r="DH14" s="105"/>
      <c r="DI14" s="105"/>
      <c r="DJ14" s="105"/>
      <c r="DK14" s="105"/>
      <c r="DL14" s="105"/>
      <c r="DM14" s="105"/>
      <c r="DN14" s="105"/>
      <c r="DO14" s="105"/>
      <c r="DP14" s="105"/>
      <c r="DQ14" s="105"/>
      <c r="DR14" s="105"/>
      <c r="DS14" s="105"/>
      <c r="DT14" s="105"/>
      <c r="DU14" s="105"/>
      <c r="DV14" s="105"/>
      <c r="DW14" s="105"/>
      <c r="DX14" s="105"/>
      <c r="DY14" s="105"/>
      <c r="DZ14" s="105"/>
    </row>
    <row r="15" spans="1:130" s="105" customFormat="1" ht="18.75" x14ac:dyDescent="0.25">
      <c r="A15" s="89">
        <v>9</v>
      </c>
      <c r="B15" s="100" t="s">
        <v>221</v>
      </c>
      <c r="C15" s="100" t="s">
        <v>31</v>
      </c>
      <c r="D15" s="101" t="s">
        <v>4</v>
      </c>
      <c r="E15" s="102" t="s">
        <v>208</v>
      </c>
      <c r="F15" s="93">
        <v>49</v>
      </c>
      <c r="G15" s="93">
        <v>11</v>
      </c>
      <c r="H15" s="94">
        <f t="shared" si="0"/>
        <v>1</v>
      </c>
      <c r="I15" s="98">
        <f t="shared" si="1"/>
        <v>90</v>
      </c>
      <c r="J15" s="93">
        <v>54</v>
      </c>
      <c r="K15" s="93">
        <v>13</v>
      </c>
      <c r="L15" s="94">
        <f t="shared" si="2"/>
        <v>0.25</v>
      </c>
      <c r="M15" s="95">
        <f t="shared" si="3"/>
        <v>22</v>
      </c>
      <c r="N15" s="93">
        <v>45</v>
      </c>
      <c r="O15" s="89" t="s">
        <v>129</v>
      </c>
      <c r="P15" s="94">
        <f t="shared" si="4"/>
        <v>0</v>
      </c>
      <c r="Q15" s="95">
        <v>0</v>
      </c>
      <c r="R15" s="93">
        <v>54</v>
      </c>
      <c r="S15" s="93" t="s">
        <v>129</v>
      </c>
      <c r="T15" s="94">
        <f t="shared" si="5"/>
        <v>0</v>
      </c>
      <c r="U15" s="113">
        <v>0</v>
      </c>
      <c r="V15" s="93">
        <v>52</v>
      </c>
      <c r="W15" s="93" t="s">
        <v>129</v>
      </c>
      <c r="X15" s="94">
        <f t="shared" si="6"/>
        <v>0</v>
      </c>
      <c r="Y15" s="95">
        <v>0</v>
      </c>
      <c r="Z15" s="93">
        <v>37</v>
      </c>
      <c r="AA15" s="93" t="s">
        <v>129</v>
      </c>
      <c r="AB15" s="94">
        <f t="shared" si="7"/>
        <v>0</v>
      </c>
      <c r="AC15" s="95">
        <v>0</v>
      </c>
      <c r="AD15" s="93">
        <v>39</v>
      </c>
      <c r="AE15" s="93" t="s">
        <v>129</v>
      </c>
      <c r="AF15" s="94">
        <f t="shared" si="8"/>
        <v>0</v>
      </c>
      <c r="AG15" s="95">
        <v>0</v>
      </c>
      <c r="AH15" s="93">
        <v>31</v>
      </c>
      <c r="AI15" s="93">
        <v>13</v>
      </c>
      <c r="AJ15" s="94">
        <f t="shared" si="9"/>
        <v>0.25</v>
      </c>
      <c r="AK15" s="95">
        <f>(101-AI15)*AJ15</f>
        <v>22</v>
      </c>
      <c r="AL15" s="93">
        <v>31</v>
      </c>
      <c r="AM15" s="93">
        <v>17</v>
      </c>
      <c r="AN15" s="94">
        <f t="shared" si="10"/>
        <v>0.25</v>
      </c>
      <c r="AO15" s="95">
        <f>(101-AM15)*AN15</f>
        <v>21</v>
      </c>
      <c r="AP15" s="96">
        <v>25</v>
      </c>
      <c r="AQ15" s="96">
        <v>11</v>
      </c>
      <c r="AR15" s="104">
        <f t="shared" si="11"/>
        <v>0.25</v>
      </c>
      <c r="AS15" s="95">
        <f t="shared" si="12"/>
        <v>22.5</v>
      </c>
      <c r="AT15" s="96">
        <v>32</v>
      </c>
      <c r="AU15" s="96">
        <v>18</v>
      </c>
      <c r="AV15" s="104">
        <f t="shared" si="13"/>
        <v>0.25</v>
      </c>
      <c r="AW15" s="95">
        <f>(101-AU15)*AV15</f>
        <v>20.75</v>
      </c>
      <c r="AX15" s="93">
        <v>35</v>
      </c>
      <c r="AY15" s="93">
        <v>13</v>
      </c>
      <c r="AZ15" s="94">
        <f t="shared" si="14"/>
        <v>0.5</v>
      </c>
      <c r="BA15" s="95">
        <f t="shared" ref="BA15:BA21" si="26">(101-AY15)*AZ15</f>
        <v>44</v>
      </c>
      <c r="BB15" s="93">
        <v>27</v>
      </c>
      <c r="BC15" s="93">
        <v>18</v>
      </c>
      <c r="BD15" s="94">
        <f t="shared" si="15"/>
        <v>0.5</v>
      </c>
      <c r="BE15" s="95">
        <f>(101-BC15)*BD15</f>
        <v>41.5</v>
      </c>
      <c r="BF15" s="93">
        <v>48</v>
      </c>
      <c r="BG15" s="93">
        <v>21</v>
      </c>
      <c r="BH15" s="94">
        <f t="shared" si="16"/>
        <v>0.5</v>
      </c>
      <c r="BI15" s="95">
        <f t="shared" si="17"/>
        <v>40</v>
      </c>
      <c r="BJ15" s="93">
        <v>38</v>
      </c>
      <c r="BK15" s="93">
        <v>15</v>
      </c>
      <c r="BL15" s="94">
        <f t="shared" si="18"/>
        <v>1</v>
      </c>
      <c r="BM15" s="98">
        <f t="shared" si="19"/>
        <v>86</v>
      </c>
      <c r="BN15" s="93">
        <v>21</v>
      </c>
      <c r="BO15" s="93">
        <v>7</v>
      </c>
      <c r="BP15" s="94">
        <f t="shared" si="20"/>
        <v>1</v>
      </c>
      <c r="BQ15" s="98">
        <f t="shared" si="21"/>
        <v>94</v>
      </c>
      <c r="BR15" s="93">
        <v>37</v>
      </c>
      <c r="BS15" s="93">
        <v>15</v>
      </c>
      <c r="BT15" s="94">
        <f t="shared" si="22"/>
        <v>1</v>
      </c>
      <c r="BU15" s="98">
        <f t="shared" si="23"/>
        <v>86</v>
      </c>
      <c r="BV15" s="93">
        <v>25</v>
      </c>
      <c r="BW15" s="93">
        <v>9</v>
      </c>
      <c r="BX15" s="94">
        <f t="shared" si="24"/>
        <v>1</v>
      </c>
      <c r="BY15" s="98">
        <f t="shared" si="25"/>
        <v>92</v>
      </c>
      <c r="BZ15" s="99">
        <f>LARGE(CHOOSE({1,2,3,4,5,6,7,8,9,10,11,12,13,14,15,16,17},M15,Q15,U15,Y15,AC15,AG15,AK15,AO15,AS15,AW15,BA15,BE15,BI15,BM15,BQ15,BU15,BY15),1)+LARGE(CHOOSE({1,2,3,4,5,6,7,8,9,10,11,12,13,14,15,16,17},M15,Q15,U15,Y15,AC15,AG15,AK15,AO15,AS15,AW15,BA15,BE15,BI15,BM15,BQ15,BU15,BY15),2)+I15</f>
        <v>276</v>
      </c>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row>
    <row r="16" spans="1:130" ht="18.75" x14ac:dyDescent="0.25">
      <c r="A16" s="89">
        <v>10</v>
      </c>
      <c r="B16" s="100" t="s">
        <v>196</v>
      </c>
      <c r="C16" s="100" t="s">
        <v>6</v>
      </c>
      <c r="D16" s="101" t="s">
        <v>5</v>
      </c>
      <c r="E16" s="102" t="s">
        <v>197</v>
      </c>
      <c r="F16" s="93">
        <v>49</v>
      </c>
      <c r="G16" s="93">
        <v>16</v>
      </c>
      <c r="H16" s="94">
        <f t="shared" si="0"/>
        <v>1</v>
      </c>
      <c r="I16" s="98">
        <f t="shared" si="1"/>
        <v>85</v>
      </c>
      <c r="J16" s="93">
        <v>54</v>
      </c>
      <c r="K16" s="93">
        <v>17</v>
      </c>
      <c r="L16" s="94">
        <f t="shared" si="2"/>
        <v>0.25</v>
      </c>
      <c r="M16" s="95">
        <f t="shared" si="3"/>
        <v>21</v>
      </c>
      <c r="N16" s="93">
        <v>44</v>
      </c>
      <c r="O16" s="89" t="s">
        <v>129</v>
      </c>
      <c r="P16" s="94">
        <f t="shared" si="4"/>
        <v>0</v>
      </c>
      <c r="Q16" s="95">
        <v>0</v>
      </c>
      <c r="R16" s="93">
        <v>54</v>
      </c>
      <c r="S16" s="93" t="s">
        <v>129</v>
      </c>
      <c r="T16" s="94">
        <f t="shared" si="5"/>
        <v>0</v>
      </c>
      <c r="U16" s="95">
        <v>0</v>
      </c>
      <c r="V16" s="93">
        <v>52</v>
      </c>
      <c r="W16" s="93" t="s">
        <v>129</v>
      </c>
      <c r="X16" s="94">
        <f t="shared" si="6"/>
        <v>0</v>
      </c>
      <c r="Y16" s="95">
        <v>0</v>
      </c>
      <c r="Z16" s="93">
        <v>37</v>
      </c>
      <c r="AA16" s="93" t="s">
        <v>129</v>
      </c>
      <c r="AB16" s="94">
        <f t="shared" si="7"/>
        <v>0</v>
      </c>
      <c r="AC16" s="95">
        <v>0</v>
      </c>
      <c r="AD16" s="93">
        <v>39</v>
      </c>
      <c r="AE16" s="93" t="s">
        <v>129</v>
      </c>
      <c r="AF16" s="94">
        <f t="shared" si="8"/>
        <v>0</v>
      </c>
      <c r="AG16" s="95">
        <v>0</v>
      </c>
      <c r="AH16" s="93">
        <v>31</v>
      </c>
      <c r="AI16" s="93">
        <v>15</v>
      </c>
      <c r="AJ16" s="94">
        <f t="shared" si="9"/>
        <v>0.25</v>
      </c>
      <c r="AK16" s="95">
        <f>(101-AI16)*AJ16</f>
        <v>21.5</v>
      </c>
      <c r="AL16" s="93">
        <v>31</v>
      </c>
      <c r="AM16" s="93">
        <v>23</v>
      </c>
      <c r="AN16" s="94">
        <f t="shared" si="10"/>
        <v>0.25</v>
      </c>
      <c r="AO16" s="95">
        <f>(101-AM16)*AN16</f>
        <v>19.5</v>
      </c>
      <c r="AP16" s="96">
        <v>25</v>
      </c>
      <c r="AQ16" s="96" t="s">
        <v>129</v>
      </c>
      <c r="AR16" s="104">
        <f t="shared" si="11"/>
        <v>0.25</v>
      </c>
      <c r="AS16" s="95">
        <v>0</v>
      </c>
      <c r="AT16" s="96">
        <v>32</v>
      </c>
      <c r="AU16" s="96">
        <v>26</v>
      </c>
      <c r="AV16" s="104">
        <f t="shared" si="13"/>
        <v>0.25</v>
      </c>
      <c r="AW16" s="95">
        <f>(101-AU16)*AV16</f>
        <v>18.75</v>
      </c>
      <c r="AX16" s="93">
        <v>35</v>
      </c>
      <c r="AY16" s="93">
        <v>11</v>
      </c>
      <c r="AZ16" s="94">
        <f t="shared" si="14"/>
        <v>0.5</v>
      </c>
      <c r="BA16" s="95">
        <f t="shared" si="26"/>
        <v>45</v>
      </c>
      <c r="BB16" s="93">
        <v>27</v>
      </c>
      <c r="BC16" s="93" t="s">
        <v>129</v>
      </c>
      <c r="BD16" s="94">
        <f t="shared" si="15"/>
        <v>0.5</v>
      </c>
      <c r="BE16" s="95">
        <v>0</v>
      </c>
      <c r="BF16" s="93">
        <v>48</v>
      </c>
      <c r="BG16" s="93">
        <v>25</v>
      </c>
      <c r="BH16" s="94">
        <f t="shared" si="16"/>
        <v>0.5</v>
      </c>
      <c r="BI16" s="95">
        <f t="shared" si="17"/>
        <v>38</v>
      </c>
      <c r="BJ16" s="93">
        <v>38</v>
      </c>
      <c r="BK16" s="93">
        <v>10</v>
      </c>
      <c r="BL16" s="94">
        <f t="shared" si="18"/>
        <v>1</v>
      </c>
      <c r="BM16" s="98">
        <f t="shared" si="19"/>
        <v>91</v>
      </c>
      <c r="BN16" s="93">
        <v>21</v>
      </c>
      <c r="BO16" s="93">
        <v>0</v>
      </c>
      <c r="BP16" s="94">
        <f t="shared" si="20"/>
        <v>1</v>
      </c>
      <c r="BQ16" s="98">
        <f t="shared" si="21"/>
        <v>0</v>
      </c>
      <c r="BR16" s="93">
        <v>37</v>
      </c>
      <c r="BS16" s="93">
        <v>0</v>
      </c>
      <c r="BT16" s="94">
        <f t="shared" si="22"/>
        <v>1</v>
      </c>
      <c r="BU16" s="98">
        <f t="shared" si="23"/>
        <v>0</v>
      </c>
      <c r="BV16" s="93">
        <v>25</v>
      </c>
      <c r="BW16" s="93">
        <v>5</v>
      </c>
      <c r="BX16" s="94">
        <f t="shared" si="24"/>
        <v>1</v>
      </c>
      <c r="BY16" s="98">
        <f t="shared" si="25"/>
        <v>96</v>
      </c>
      <c r="BZ16" s="99">
        <f>LARGE(CHOOSE({1,2,3,4,5,6,7,8,9,10,11,12,13,14,15,16,17},M16,Q16,U16,Y16,AC16,AG16,AK16,AO16,AS16,AW16,BA16,BE16,BI16,BM16,BQ16,BU16,BY16),1)+LARGE(CHOOSE({1,2,3,4,5,6,7,8,9,10,11,12,13,14,15,16,17},M16,Q16,U16,Y16,AC16,AG16,AK16,AO16,AS16,AW16,BA16,BE16,BI16,BM16,BQ16,BU16,BY16),2)+I16</f>
        <v>272</v>
      </c>
    </row>
    <row r="17" spans="1:78" s="108" customFormat="1" ht="18.75" x14ac:dyDescent="0.25">
      <c r="A17" s="89">
        <v>11</v>
      </c>
      <c r="B17" s="110" t="s">
        <v>253</v>
      </c>
      <c r="C17" s="111" t="s">
        <v>31</v>
      </c>
      <c r="D17" s="112" t="s">
        <v>4</v>
      </c>
      <c r="E17" s="102" t="s">
        <v>254</v>
      </c>
      <c r="F17" s="93">
        <v>49</v>
      </c>
      <c r="G17" s="93">
        <v>14</v>
      </c>
      <c r="H17" s="94">
        <f t="shared" si="0"/>
        <v>1</v>
      </c>
      <c r="I17" s="98">
        <f t="shared" si="1"/>
        <v>87</v>
      </c>
      <c r="J17" s="93">
        <v>54</v>
      </c>
      <c r="K17" s="112" t="s">
        <v>129</v>
      </c>
      <c r="L17" s="94">
        <f t="shared" si="2"/>
        <v>0.25</v>
      </c>
      <c r="M17" s="113">
        <v>0</v>
      </c>
      <c r="N17" s="93">
        <v>42</v>
      </c>
      <c r="O17" s="93" t="s">
        <v>129</v>
      </c>
      <c r="P17" s="94">
        <f t="shared" si="4"/>
        <v>0</v>
      </c>
      <c r="Q17" s="113">
        <v>0</v>
      </c>
      <c r="R17" s="93">
        <v>54</v>
      </c>
      <c r="S17" s="93" t="s">
        <v>129</v>
      </c>
      <c r="T17" s="94">
        <f t="shared" si="5"/>
        <v>0</v>
      </c>
      <c r="U17" s="113">
        <v>0</v>
      </c>
      <c r="V17" s="93">
        <v>52</v>
      </c>
      <c r="W17" s="93" t="s">
        <v>129</v>
      </c>
      <c r="X17" s="94">
        <f t="shared" si="6"/>
        <v>0</v>
      </c>
      <c r="Y17" s="95">
        <v>0</v>
      </c>
      <c r="Z17" s="93">
        <v>37</v>
      </c>
      <c r="AA17" s="93" t="s">
        <v>129</v>
      </c>
      <c r="AB17" s="94">
        <f t="shared" si="7"/>
        <v>0</v>
      </c>
      <c r="AC17" s="113">
        <v>0</v>
      </c>
      <c r="AD17" s="93">
        <v>39</v>
      </c>
      <c r="AE17" s="93" t="s">
        <v>129</v>
      </c>
      <c r="AF17" s="94">
        <f t="shared" si="8"/>
        <v>0</v>
      </c>
      <c r="AG17" s="113">
        <v>0</v>
      </c>
      <c r="AH17" s="93">
        <v>31</v>
      </c>
      <c r="AI17" s="93" t="s">
        <v>129</v>
      </c>
      <c r="AJ17" s="94">
        <f t="shared" si="9"/>
        <v>0.25</v>
      </c>
      <c r="AK17" s="113">
        <v>0</v>
      </c>
      <c r="AL17" s="93">
        <v>31</v>
      </c>
      <c r="AM17" s="93" t="s">
        <v>129</v>
      </c>
      <c r="AN17" s="94">
        <f t="shared" si="10"/>
        <v>0.25</v>
      </c>
      <c r="AO17" s="113">
        <v>0</v>
      </c>
      <c r="AP17" s="93">
        <v>25</v>
      </c>
      <c r="AQ17" s="93" t="s">
        <v>129</v>
      </c>
      <c r="AR17" s="94">
        <f t="shared" si="11"/>
        <v>0.25</v>
      </c>
      <c r="AS17" s="113">
        <v>0</v>
      </c>
      <c r="AT17" s="93">
        <v>32</v>
      </c>
      <c r="AU17" s="93" t="s">
        <v>129</v>
      </c>
      <c r="AV17" s="94">
        <f t="shared" si="13"/>
        <v>0.25</v>
      </c>
      <c r="AW17" s="113">
        <v>0</v>
      </c>
      <c r="AX17" s="93">
        <v>35</v>
      </c>
      <c r="AY17" s="93">
        <v>31</v>
      </c>
      <c r="AZ17" s="94">
        <f t="shared" si="14"/>
        <v>0.5</v>
      </c>
      <c r="BA17" s="113">
        <f t="shared" si="26"/>
        <v>35</v>
      </c>
      <c r="BB17" s="93">
        <v>27</v>
      </c>
      <c r="BC17" s="93" t="s">
        <v>129</v>
      </c>
      <c r="BD17" s="94">
        <f t="shared" si="15"/>
        <v>0.5</v>
      </c>
      <c r="BE17" s="95">
        <v>0</v>
      </c>
      <c r="BF17" s="93">
        <v>48</v>
      </c>
      <c r="BG17" s="93" t="s">
        <v>129</v>
      </c>
      <c r="BH17" s="94">
        <f t="shared" si="16"/>
        <v>0.5</v>
      </c>
      <c r="BI17" s="95">
        <v>0</v>
      </c>
      <c r="BJ17" s="93">
        <v>38</v>
      </c>
      <c r="BK17" s="93">
        <v>29</v>
      </c>
      <c r="BL17" s="94">
        <f t="shared" si="18"/>
        <v>1</v>
      </c>
      <c r="BM17" s="98">
        <f t="shared" si="19"/>
        <v>72</v>
      </c>
      <c r="BN17" s="93">
        <v>21</v>
      </c>
      <c r="BO17" s="93">
        <v>6</v>
      </c>
      <c r="BP17" s="94">
        <f t="shared" si="20"/>
        <v>1</v>
      </c>
      <c r="BQ17" s="98">
        <f t="shared" si="21"/>
        <v>95</v>
      </c>
      <c r="BR17" s="93">
        <v>37</v>
      </c>
      <c r="BS17" s="93">
        <v>11</v>
      </c>
      <c r="BT17" s="94">
        <f t="shared" si="22"/>
        <v>1</v>
      </c>
      <c r="BU17" s="98">
        <f t="shared" si="23"/>
        <v>90</v>
      </c>
      <c r="BV17" s="93">
        <v>25</v>
      </c>
      <c r="BW17" s="93">
        <v>11</v>
      </c>
      <c r="BX17" s="94">
        <f t="shared" si="24"/>
        <v>1</v>
      </c>
      <c r="BY17" s="98">
        <f t="shared" si="25"/>
        <v>90</v>
      </c>
      <c r="BZ17" s="99">
        <f>LARGE(CHOOSE({1,2,3,4,5,6,7,8,9,10,11,12,13,14,15,16,17},M17,Q17,U17,Y17,AC17,AG17,AK17,AO17,AS17,AW17,BA17,BE17,BI17,BM17,BQ17,BU17,BY17),1)+LARGE(CHOOSE({1,2,3,4,5,6,7,8,9,10,11,12,13,14,15,16,17},M17,Q17,U17,Y17,AC17,AG17,AK17,AO17,AS17,AW17,BA17,BE17,BI17,BM17,BQ17,BU17,BY17),2)+I17</f>
        <v>272</v>
      </c>
    </row>
    <row r="18" spans="1:78" ht="18.75" x14ac:dyDescent="0.25">
      <c r="A18" s="89">
        <v>12</v>
      </c>
      <c r="B18" s="100" t="s">
        <v>206</v>
      </c>
      <c r="C18" s="100" t="s">
        <v>6</v>
      </c>
      <c r="D18" s="101" t="s">
        <v>4</v>
      </c>
      <c r="E18" s="102" t="s">
        <v>207</v>
      </c>
      <c r="F18" s="93">
        <v>49</v>
      </c>
      <c r="G18" s="93">
        <v>15</v>
      </c>
      <c r="H18" s="94">
        <f t="shared" si="0"/>
        <v>1</v>
      </c>
      <c r="I18" s="98">
        <f t="shared" si="1"/>
        <v>86</v>
      </c>
      <c r="J18" s="93">
        <v>54</v>
      </c>
      <c r="K18" s="93">
        <v>27</v>
      </c>
      <c r="L18" s="94">
        <f t="shared" si="2"/>
        <v>0.25</v>
      </c>
      <c r="M18" s="95">
        <f>(101-K18)*L18</f>
        <v>18.5</v>
      </c>
      <c r="N18" s="93">
        <v>42</v>
      </c>
      <c r="O18" s="93">
        <v>16</v>
      </c>
      <c r="P18" s="94">
        <f t="shared" si="4"/>
        <v>0</v>
      </c>
      <c r="Q18" s="95">
        <f>(101-O18)*P18</f>
        <v>0</v>
      </c>
      <c r="R18" s="93">
        <v>54</v>
      </c>
      <c r="S18" s="93" t="s">
        <v>129</v>
      </c>
      <c r="T18" s="94">
        <f t="shared" si="5"/>
        <v>0</v>
      </c>
      <c r="U18" s="95">
        <v>0</v>
      </c>
      <c r="V18" s="93">
        <v>52</v>
      </c>
      <c r="W18" s="93" t="s">
        <v>129</v>
      </c>
      <c r="X18" s="94">
        <f t="shared" si="6"/>
        <v>0</v>
      </c>
      <c r="Y18" s="95">
        <v>0</v>
      </c>
      <c r="Z18" s="93">
        <v>37</v>
      </c>
      <c r="AA18" s="93">
        <v>16</v>
      </c>
      <c r="AB18" s="94">
        <f t="shared" si="7"/>
        <v>0</v>
      </c>
      <c r="AC18" s="95">
        <f>(101-AA18)*AB18</f>
        <v>0</v>
      </c>
      <c r="AD18" s="93">
        <v>39</v>
      </c>
      <c r="AE18" s="93" t="s">
        <v>129</v>
      </c>
      <c r="AF18" s="94">
        <f t="shared" si="8"/>
        <v>0</v>
      </c>
      <c r="AG18" s="95">
        <v>0</v>
      </c>
      <c r="AH18" s="93">
        <v>31</v>
      </c>
      <c r="AI18" s="93">
        <v>5</v>
      </c>
      <c r="AJ18" s="94">
        <f t="shared" si="9"/>
        <v>0.25</v>
      </c>
      <c r="AK18" s="95">
        <f>(101-AI18)*AJ18</f>
        <v>24</v>
      </c>
      <c r="AL18" s="93">
        <v>31</v>
      </c>
      <c r="AM18" s="93">
        <v>10</v>
      </c>
      <c r="AN18" s="94">
        <f t="shared" si="10"/>
        <v>0.25</v>
      </c>
      <c r="AO18" s="95">
        <f>(101-AM18)*AN18</f>
        <v>22.75</v>
      </c>
      <c r="AP18" s="96">
        <v>25</v>
      </c>
      <c r="AQ18" s="96" t="s">
        <v>129</v>
      </c>
      <c r="AR18" s="104">
        <f t="shared" si="11"/>
        <v>0.25</v>
      </c>
      <c r="AS18" s="95">
        <v>0</v>
      </c>
      <c r="AT18" s="96">
        <v>32</v>
      </c>
      <c r="AU18" s="96">
        <v>7</v>
      </c>
      <c r="AV18" s="104">
        <f t="shared" si="13"/>
        <v>0.25</v>
      </c>
      <c r="AW18" s="95">
        <f>(101-AU18)*AV18</f>
        <v>23.5</v>
      </c>
      <c r="AX18" s="93">
        <v>35</v>
      </c>
      <c r="AY18" s="93">
        <v>10</v>
      </c>
      <c r="AZ18" s="94">
        <f t="shared" si="14"/>
        <v>0.5</v>
      </c>
      <c r="BA18" s="95">
        <f t="shared" si="26"/>
        <v>45.5</v>
      </c>
      <c r="BB18" s="93">
        <v>27</v>
      </c>
      <c r="BC18" s="93" t="s">
        <v>129</v>
      </c>
      <c r="BD18" s="94">
        <f t="shared" si="15"/>
        <v>0.5</v>
      </c>
      <c r="BE18" s="95">
        <v>0</v>
      </c>
      <c r="BF18" s="93">
        <v>48</v>
      </c>
      <c r="BG18" s="93" t="s">
        <v>129</v>
      </c>
      <c r="BH18" s="94">
        <f t="shared" si="16"/>
        <v>0.5</v>
      </c>
      <c r="BI18" s="95">
        <v>0</v>
      </c>
      <c r="BJ18" s="93">
        <v>38</v>
      </c>
      <c r="BK18" s="93">
        <v>17</v>
      </c>
      <c r="BL18" s="94">
        <f t="shared" si="18"/>
        <v>1</v>
      </c>
      <c r="BM18" s="98">
        <f t="shared" si="19"/>
        <v>84</v>
      </c>
      <c r="BN18" s="93">
        <v>21</v>
      </c>
      <c r="BO18" s="93">
        <v>0</v>
      </c>
      <c r="BP18" s="94">
        <f t="shared" si="20"/>
        <v>1</v>
      </c>
      <c r="BQ18" s="98">
        <f t="shared" si="21"/>
        <v>0</v>
      </c>
      <c r="BR18" s="93">
        <v>37</v>
      </c>
      <c r="BS18" s="93">
        <v>0</v>
      </c>
      <c r="BT18" s="94">
        <f t="shared" si="22"/>
        <v>1</v>
      </c>
      <c r="BU18" s="98">
        <f t="shared" si="23"/>
        <v>0</v>
      </c>
      <c r="BV18" s="93">
        <v>25</v>
      </c>
      <c r="BW18" s="93">
        <v>2</v>
      </c>
      <c r="BX18" s="94">
        <f t="shared" si="24"/>
        <v>1</v>
      </c>
      <c r="BY18" s="98">
        <f t="shared" si="25"/>
        <v>99</v>
      </c>
      <c r="BZ18" s="99">
        <f>LARGE(CHOOSE({1,2,3,4,5,6,7,8,9,10,11,12,13,14,15,16,17},M18,Q18,U18,Y18,AC18,AG18,AK18,AO18,AS18,AW18,BA18,BE18,BI18,BM18,BQ18,BU18,BY18),1)+LARGE(CHOOSE({1,2,3,4,5,6,7,8,9,10,11,12,13,14,15,16,17},M18,Q18,U18,Y18,AC18,AG18,AK18,AO18,AS18,AW18,BA18,BE18,BI18,BM18,BQ18,BU18,BY18),2)+I18</f>
        <v>269</v>
      </c>
    </row>
    <row r="19" spans="1:78" ht="18.75" x14ac:dyDescent="0.25">
      <c r="A19" s="89">
        <v>13</v>
      </c>
      <c r="B19" s="100" t="s">
        <v>190</v>
      </c>
      <c r="C19" s="100" t="s">
        <v>6</v>
      </c>
      <c r="D19" s="101" t="s">
        <v>4</v>
      </c>
      <c r="E19" s="102" t="s">
        <v>191</v>
      </c>
      <c r="F19" s="93">
        <v>49</v>
      </c>
      <c r="G19" s="93">
        <v>13</v>
      </c>
      <c r="H19" s="94">
        <f t="shared" si="0"/>
        <v>1</v>
      </c>
      <c r="I19" s="98">
        <f t="shared" si="1"/>
        <v>88</v>
      </c>
      <c r="J19" s="93">
        <v>54</v>
      </c>
      <c r="K19" s="93">
        <v>24</v>
      </c>
      <c r="L19" s="94">
        <f t="shared" si="2"/>
        <v>0.25</v>
      </c>
      <c r="M19" s="95">
        <f>(101-K19)*L19</f>
        <v>19.25</v>
      </c>
      <c r="N19" s="93">
        <v>42</v>
      </c>
      <c r="O19" s="93">
        <v>15</v>
      </c>
      <c r="P19" s="94">
        <f t="shared" si="4"/>
        <v>0</v>
      </c>
      <c r="Q19" s="95">
        <f>(101-O19)*P19</f>
        <v>0</v>
      </c>
      <c r="R19" s="93">
        <v>54</v>
      </c>
      <c r="S19" s="93">
        <v>48</v>
      </c>
      <c r="T19" s="94">
        <f t="shared" si="5"/>
        <v>0</v>
      </c>
      <c r="U19" s="95">
        <v>0</v>
      </c>
      <c r="V19" s="93">
        <v>52</v>
      </c>
      <c r="W19" s="93">
        <v>34</v>
      </c>
      <c r="X19" s="94">
        <f t="shared" si="6"/>
        <v>0</v>
      </c>
      <c r="Y19" s="95">
        <v>0</v>
      </c>
      <c r="Z19" s="93">
        <v>37</v>
      </c>
      <c r="AA19" s="93">
        <v>36</v>
      </c>
      <c r="AB19" s="94">
        <f t="shared" si="7"/>
        <v>0</v>
      </c>
      <c r="AC19" s="95">
        <f>(101-AA19)*AB19</f>
        <v>0</v>
      </c>
      <c r="AD19" s="93">
        <v>39</v>
      </c>
      <c r="AE19" s="93">
        <v>36</v>
      </c>
      <c r="AF19" s="94">
        <f t="shared" si="8"/>
        <v>0</v>
      </c>
      <c r="AG19" s="95">
        <f>(101-AE19)*AF19</f>
        <v>0</v>
      </c>
      <c r="AH19" s="93">
        <v>31</v>
      </c>
      <c r="AI19" s="93">
        <v>8</v>
      </c>
      <c r="AJ19" s="94">
        <f t="shared" si="9"/>
        <v>0.25</v>
      </c>
      <c r="AK19" s="95">
        <f>(101-AI19)*AJ19</f>
        <v>23.25</v>
      </c>
      <c r="AL19" s="93">
        <v>31</v>
      </c>
      <c r="AM19" s="93">
        <v>18</v>
      </c>
      <c r="AN19" s="94">
        <f t="shared" si="10"/>
        <v>0.25</v>
      </c>
      <c r="AO19" s="95">
        <f>(101-AM19)*AN19</f>
        <v>20.75</v>
      </c>
      <c r="AP19" s="96">
        <v>25</v>
      </c>
      <c r="AQ19" s="103">
        <v>18</v>
      </c>
      <c r="AR19" s="104">
        <f t="shared" si="11"/>
        <v>0.25</v>
      </c>
      <c r="AS19" s="95">
        <f>(101-AQ19)*AR19</f>
        <v>20.75</v>
      </c>
      <c r="AT19" s="96">
        <v>32</v>
      </c>
      <c r="AU19" s="96" t="s">
        <v>129</v>
      </c>
      <c r="AV19" s="104">
        <f t="shared" si="13"/>
        <v>0.25</v>
      </c>
      <c r="AW19" s="95">
        <v>0</v>
      </c>
      <c r="AX19" s="93">
        <v>35</v>
      </c>
      <c r="AY19" s="93">
        <v>2</v>
      </c>
      <c r="AZ19" s="94">
        <f t="shared" si="14"/>
        <v>0.5</v>
      </c>
      <c r="BA19" s="95">
        <f t="shared" si="26"/>
        <v>49.5</v>
      </c>
      <c r="BB19" s="93">
        <v>27</v>
      </c>
      <c r="BC19" s="93" t="s">
        <v>129</v>
      </c>
      <c r="BD19" s="94">
        <f t="shared" si="15"/>
        <v>0.5</v>
      </c>
      <c r="BE19" s="95">
        <v>0</v>
      </c>
      <c r="BF19" s="93">
        <v>48</v>
      </c>
      <c r="BG19" s="93">
        <v>10</v>
      </c>
      <c r="BH19" s="94">
        <f t="shared" si="16"/>
        <v>0.5</v>
      </c>
      <c r="BI19" s="95">
        <f>(101-BG19)*BH19</f>
        <v>45.5</v>
      </c>
      <c r="BJ19" s="93">
        <v>38</v>
      </c>
      <c r="BK19" s="93">
        <v>14</v>
      </c>
      <c r="BL19" s="94">
        <f t="shared" si="18"/>
        <v>1</v>
      </c>
      <c r="BM19" s="98">
        <f t="shared" si="19"/>
        <v>87</v>
      </c>
      <c r="BN19" s="93">
        <v>21</v>
      </c>
      <c r="BO19" s="93">
        <v>0</v>
      </c>
      <c r="BP19" s="94">
        <f t="shared" si="20"/>
        <v>1</v>
      </c>
      <c r="BQ19" s="98">
        <f t="shared" si="21"/>
        <v>0</v>
      </c>
      <c r="BR19" s="93">
        <v>37</v>
      </c>
      <c r="BS19" s="93">
        <v>0</v>
      </c>
      <c r="BT19" s="94">
        <f t="shared" si="22"/>
        <v>1</v>
      </c>
      <c r="BU19" s="98">
        <f t="shared" si="23"/>
        <v>0</v>
      </c>
      <c r="BV19" s="93">
        <v>25</v>
      </c>
      <c r="BW19" s="93">
        <v>10</v>
      </c>
      <c r="BX19" s="94">
        <f t="shared" si="24"/>
        <v>1</v>
      </c>
      <c r="BY19" s="98">
        <f t="shared" si="25"/>
        <v>91</v>
      </c>
      <c r="BZ19" s="99">
        <f>LARGE(CHOOSE({1,2,3,4,5,6,7,8,9,10,11,12,13,14,15,16,17},M19,Q19,U19,Y19,AC19,AG19,AK19,AO19,AS19,AW19,BA19,BE19,BI19,BM19,BQ19,BU19,BY19),1)+LARGE(CHOOSE({1,2,3,4,5,6,7,8,9,10,11,12,13,14,15,16,17},M19,Q19,U19,Y19,AC19,AG19,AK19,AO19,AS19,AW19,BA19,BE19,BI19,BM19,BQ19,BU19,BY19),2)+I19</f>
        <v>266</v>
      </c>
    </row>
    <row r="20" spans="1:78" ht="18.75" x14ac:dyDescent="0.25">
      <c r="A20" s="89">
        <v>14</v>
      </c>
      <c r="B20" s="100" t="s">
        <v>198</v>
      </c>
      <c r="C20" s="100" t="s">
        <v>31</v>
      </c>
      <c r="D20" s="101" t="s">
        <v>4</v>
      </c>
      <c r="E20" s="102" t="s">
        <v>199</v>
      </c>
      <c r="F20" s="93">
        <v>49</v>
      </c>
      <c r="G20" s="93">
        <v>21</v>
      </c>
      <c r="H20" s="94">
        <f t="shared" si="0"/>
        <v>1</v>
      </c>
      <c r="I20" s="98">
        <f t="shared" si="1"/>
        <v>80</v>
      </c>
      <c r="J20" s="93">
        <v>54</v>
      </c>
      <c r="K20" s="93">
        <v>29</v>
      </c>
      <c r="L20" s="94">
        <f t="shared" si="2"/>
        <v>0.25</v>
      </c>
      <c r="M20" s="95">
        <f>(101-K20)*L20</f>
        <v>18</v>
      </c>
      <c r="N20" s="93">
        <v>42</v>
      </c>
      <c r="O20" s="93">
        <v>31</v>
      </c>
      <c r="P20" s="94">
        <f t="shared" si="4"/>
        <v>0</v>
      </c>
      <c r="Q20" s="95">
        <f>(101-O20)*P20</f>
        <v>0</v>
      </c>
      <c r="R20" s="93">
        <v>54</v>
      </c>
      <c r="S20" s="93" t="s">
        <v>129</v>
      </c>
      <c r="T20" s="94">
        <f t="shared" si="5"/>
        <v>0</v>
      </c>
      <c r="U20" s="95">
        <v>0</v>
      </c>
      <c r="V20" s="93">
        <v>52</v>
      </c>
      <c r="W20" s="93" t="s">
        <v>129</v>
      </c>
      <c r="X20" s="94">
        <f t="shared" si="6"/>
        <v>0</v>
      </c>
      <c r="Y20" s="95">
        <v>0</v>
      </c>
      <c r="Z20" s="93">
        <v>52</v>
      </c>
      <c r="AA20" s="93" t="s">
        <v>129</v>
      </c>
      <c r="AB20" s="94">
        <f t="shared" si="7"/>
        <v>0</v>
      </c>
      <c r="AC20" s="95">
        <v>0</v>
      </c>
      <c r="AD20" s="93">
        <v>39</v>
      </c>
      <c r="AE20" s="93" t="s">
        <v>129</v>
      </c>
      <c r="AF20" s="94">
        <f t="shared" si="8"/>
        <v>0</v>
      </c>
      <c r="AG20" s="95">
        <v>0</v>
      </c>
      <c r="AH20" s="93">
        <v>31</v>
      </c>
      <c r="AI20" s="93">
        <v>14</v>
      </c>
      <c r="AJ20" s="94">
        <f t="shared" si="9"/>
        <v>0.25</v>
      </c>
      <c r="AK20" s="95">
        <f>(101-AI20)*AJ20</f>
        <v>21.75</v>
      </c>
      <c r="AL20" s="93">
        <v>31</v>
      </c>
      <c r="AM20" s="93">
        <v>19</v>
      </c>
      <c r="AN20" s="94">
        <f t="shared" si="10"/>
        <v>0.25</v>
      </c>
      <c r="AO20" s="95">
        <f>(101-AM20)*AN20</f>
        <v>20.5</v>
      </c>
      <c r="AP20" s="96">
        <v>25</v>
      </c>
      <c r="AQ20" s="96">
        <v>16</v>
      </c>
      <c r="AR20" s="104">
        <f t="shared" si="11"/>
        <v>0.25</v>
      </c>
      <c r="AS20" s="95">
        <f>(101-AQ20)*AR20</f>
        <v>21.25</v>
      </c>
      <c r="AT20" s="96">
        <v>32</v>
      </c>
      <c r="AU20" s="96">
        <v>10</v>
      </c>
      <c r="AV20" s="104">
        <f t="shared" si="13"/>
        <v>0.25</v>
      </c>
      <c r="AW20" s="95">
        <f>(101-AU20)*AV20</f>
        <v>22.75</v>
      </c>
      <c r="AX20" s="93">
        <v>35</v>
      </c>
      <c r="AY20" s="93">
        <v>12</v>
      </c>
      <c r="AZ20" s="94">
        <f t="shared" si="14"/>
        <v>0.5</v>
      </c>
      <c r="BA20" s="95">
        <f t="shared" si="26"/>
        <v>44.5</v>
      </c>
      <c r="BB20" s="93">
        <v>27</v>
      </c>
      <c r="BC20" s="93">
        <v>13</v>
      </c>
      <c r="BD20" s="94">
        <f t="shared" si="15"/>
        <v>0.5</v>
      </c>
      <c r="BE20" s="95">
        <f>(101-BC20)*BD20</f>
        <v>44</v>
      </c>
      <c r="BF20" s="93">
        <v>48</v>
      </c>
      <c r="BG20" s="93">
        <v>23</v>
      </c>
      <c r="BH20" s="94">
        <f t="shared" si="16"/>
        <v>0.5</v>
      </c>
      <c r="BI20" s="95">
        <f>(101-BG20)*BH20</f>
        <v>39</v>
      </c>
      <c r="BJ20" s="93">
        <v>38</v>
      </c>
      <c r="BK20" s="93">
        <v>12</v>
      </c>
      <c r="BL20" s="94">
        <f t="shared" si="18"/>
        <v>1</v>
      </c>
      <c r="BM20" s="98">
        <f t="shared" si="19"/>
        <v>89</v>
      </c>
      <c r="BN20" s="93">
        <v>21</v>
      </c>
      <c r="BO20" s="93">
        <v>8</v>
      </c>
      <c r="BP20" s="94">
        <f t="shared" si="20"/>
        <v>1</v>
      </c>
      <c r="BQ20" s="98">
        <f t="shared" si="21"/>
        <v>93</v>
      </c>
      <c r="BR20" s="93">
        <v>37</v>
      </c>
      <c r="BS20" s="93">
        <v>13</v>
      </c>
      <c r="BT20" s="94">
        <f t="shared" si="22"/>
        <v>1</v>
      </c>
      <c r="BU20" s="98">
        <f t="shared" si="23"/>
        <v>88</v>
      </c>
      <c r="BV20" s="93">
        <v>25</v>
      </c>
      <c r="BW20" s="93">
        <v>0</v>
      </c>
      <c r="BX20" s="94">
        <f t="shared" si="24"/>
        <v>1</v>
      </c>
      <c r="BY20" s="98">
        <f t="shared" si="25"/>
        <v>0</v>
      </c>
      <c r="BZ20" s="99">
        <f>LARGE(CHOOSE({1,2,3,4,5,6,7,8,9,10,11,12,13,14,15,16,17},M20,Q20,U20,Y20,AC20,AG20,AK20,AO20,AS20,AW20,BA20,BE20,BI20,BM20,BQ20,BU20,BY20),1)+LARGE(CHOOSE({1,2,3,4,5,6,7,8,9,10,11,12,13,14,15,16,17},M20,Q20,U20,Y20,AC20,AG20,AK20,AO20,AS20,AW20,BA20,BE20,BI20,BM20,BQ20,BU20,BY20),2)+I20</f>
        <v>262</v>
      </c>
    </row>
    <row r="21" spans="1:78" ht="18.75" x14ac:dyDescent="0.25">
      <c r="A21" s="89">
        <v>15</v>
      </c>
      <c r="B21" s="110" t="s">
        <v>213</v>
      </c>
      <c r="C21" s="110" t="s">
        <v>6</v>
      </c>
      <c r="D21" s="101" t="s">
        <v>4</v>
      </c>
      <c r="E21" s="102" t="s">
        <v>214</v>
      </c>
      <c r="F21" s="93">
        <v>49</v>
      </c>
      <c r="G21" s="93">
        <v>17</v>
      </c>
      <c r="H21" s="94">
        <f t="shared" si="0"/>
        <v>1</v>
      </c>
      <c r="I21" s="98">
        <f t="shared" si="1"/>
        <v>84</v>
      </c>
      <c r="J21" s="93">
        <v>54</v>
      </c>
      <c r="K21" s="93">
        <v>47</v>
      </c>
      <c r="L21" s="94">
        <f t="shared" si="2"/>
        <v>0.25</v>
      </c>
      <c r="M21" s="95">
        <f>(101-K21)*L21</f>
        <v>13.5</v>
      </c>
      <c r="N21" s="93">
        <v>63</v>
      </c>
      <c r="O21" s="89" t="s">
        <v>129</v>
      </c>
      <c r="P21" s="94">
        <f t="shared" si="4"/>
        <v>0</v>
      </c>
      <c r="Q21" s="95">
        <v>0</v>
      </c>
      <c r="R21" s="93">
        <v>54</v>
      </c>
      <c r="S21" s="93" t="s">
        <v>129</v>
      </c>
      <c r="T21" s="94">
        <f t="shared" si="5"/>
        <v>0</v>
      </c>
      <c r="U21" s="95">
        <v>0</v>
      </c>
      <c r="V21" s="93">
        <v>52</v>
      </c>
      <c r="W21" s="93" t="s">
        <v>129</v>
      </c>
      <c r="X21" s="94">
        <f t="shared" si="6"/>
        <v>0</v>
      </c>
      <c r="Y21" s="95">
        <v>0</v>
      </c>
      <c r="Z21" s="93">
        <v>37</v>
      </c>
      <c r="AA21" s="93" t="s">
        <v>129</v>
      </c>
      <c r="AB21" s="94">
        <f t="shared" si="7"/>
        <v>0</v>
      </c>
      <c r="AC21" s="95">
        <v>0</v>
      </c>
      <c r="AD21" s="93">
        <v>39</v>
      </c>
      <c r="AE21" s="93" t="s">
        <v>129</v>
      </c>
      <c r="AF21" s="94">
        <f t="shared" si="8"/>
        <v>0</v>
      </c>
      <c r="AG21" s="95">
        <v>0</v>
      </c>
      <c r="AH21" s="93">
        <v>31</v>
      </c>
      <c r="AI21" s="93">
        <v>25</v>
      </c>
      <c r="AJ21" s="94">
        <f t="shared" si="9"/>
        <v>0.25</v>
      </c>
      <c r="AK21" s="95">
        <f>(101-AI21)*AJ21</f>
        <v>19</v>
      </c>
      <c r="AL21" s="93">
        <v>31</v>
      </c>
      <c r="AM21" s="93" t="s">
        <v>129</v>
      </c>
      <c r="AN21" s="94">
        <f t="shared" si="10"/>
        <v>0.25</v>
      </c>
      <c r="AO21" s="95">
        <v>0</v>
      </c>
      <c r="AP21" s="96">
        <v>25</v>
      </c>
      <c r="AQ21" s="96" t="s">
        <v>129</v>
      </c>
      <c r="AR21" s="104">
        <f t="shared" si="11"/>
        <v>0.25</v>
      </c>
      <c r="AS21" s="95">
        <v>0</v>
      </c>
      <c r="AT21" s="96">
        <v>32</v>
      </c>
      <c r="AU21" s="96" t="s">
        <v>129</v>
      </c>
      <c r="AV21" s="104">
        <f t="shared" si="13"/>
        <v>0.25</v>
      </c>
      <c r="AW21" s="95">
        <v>0</v>
      </c>
      <c r="AX21" s="93">
        <v>35</v>
      </c>
      <c r="AY21" s="93">
        <v>17</v>
      </c>
      <c r="AZ21" s="94">
        <f t="shared" si="14"/>
        <v>0.5</v>
      </c>
      <c r="BA21" s="95">
        <f t="shared" si="26"/>
        <v>42</v>
      </c>
      <c r="BB21" s="93">
        <v>27</v>
      </c>
      <c r="BC21" s="93" t="s">
        <v>129</v>
      </c>
      <c r="BD21" s="94">
        <f t="shared" si="15"/>
        <v>0.5</v>
      </c>
      <c r="BE21" s="95">
        <v>0</v>
      </c>
      <c r="BF21" s="93">
        <v>48</v>
      </c>
      <c r="BG21" s="93" t="s">
        <v>129</v>
      </c>
      <c r="BH21" s="94">
        <f t="shared" si="16"/>
        <v>0.5</v>
      </c>
      <c r="BI21" s="95">
        <v>0</v>
      </c>
      <c r="BJ21" s="93">
        <v>38</v>
      </c>
      <c r="BK21" s="93">
        <v>20</v>
      </c>
      <c r="BL21" s="94">
        <f t="shared" si="18"/>
        <v>1</v>
      </c>
      <c r="BM21" s="98">
        <f t="shared" si="19"/>
        <v>81</v>
      </c>
      <c r="BN21" s="93">
        <v>21</v>
      </c>
      <c r="BO21" s="93">
        <v>0</v>
      </c>
      <c r="BP21" s="94">
        <f t="shared" si="20"/>
        <v>1</v>
      </c>
      <c r="BQ21" s="98">
        <f t="shared" si="21"/>
        <v>0</v>
      </c>
      <c r="BR21" s="93">
        <v>37</v>
      </c>
      <c r="BS21" s="93">
        <v>0</v>
      </c>
      <c r="BT21" s="94">
        <f t="shared" si="22"/>
        <v>1</v>
      </c>
      <c r="BU21" s="98">
        <f t="shared" si="23"/>
        <v>0</v>
      </c>
      <c r="BV21" s="93">
        <v>25</v>
      </c>
      <c r="BW21" s="93">
        <v>7</v>
      </c>
      <c r="BX21" s="94">
        <f t="shared" si="24"/>
        <v>1</v>
      </c>
      <c r="BY21" s="98">
        <f t="shared" si="25"/>
        <v>94</v>
      </c>
      <c r="BZ21" s="99">
        <f>LARGE(CHOOSE({1,2,3,4,5,6,7,8,9,10,11,12,13,14,15,16,17},M21,Q21,U21,Y21,AC21,AG21,AK21,AO21,AS21,AW21,BA21,BE21,BI21,BM21,BQ21,BU21,BY21),1)+LARGE(CHOOSE({1,2,3,4,5,6,7,8,9,10,11,12,13,14,15,16,17},M21,Q21,U21,Y21,AC21,AG21,AK21,AO21,AS21,AW21,BA21,BE21,BI21,BM21,BQ21,BU21,BY21),2)+I21</f>
        <v>259</v>
      </c>
    </row>
    <row r="22" spans="1:78" ht="18.75" x14ac:dyDescent="0.25">
      <c r="A22" s="89">
        <v>16</v>
      </c>
      <c r="B22" s="100" t="s">
        <v>413</v>
      </c>
      <c r="C22" s="100" t="s">
        <v>31</v>
      </c>
      <c r="D22" s="101" t="s">
        <v>4</v>
      </c>
      <c r="E22" s="102" t="s">
        <v>414</v>
      </c>
      <c r="F22" s="93">
        <v>49</v>
      </c>
      <c r="G22" s="93">
        <v>40</v>
      </c>
      <c r="H22" s="94">
        <f t="shared" si="0"/>
        <v>1</v>
      </c>
      <c r="I22" s="98">
        <f t="shared" si="1"/>
        <v>61</v>
      </c>
      <c r="J22" s="93">
        <v>54</v>
      </c>
      <c r="K22" s="101" t="s">
        <v>129</v>
      </c>
      <c r="L22" s="94">
        <f t="shared" si="2"/>
        <v>0.25</v>
      </c>
      <c r="M22" s="95">
        <v>0</v>
      </c>
      <c r="N22" s="93">
        <v>42</v>
      </c>
      <c r="O22" s="89" t="s">
        <v>129</v>
      </c>
      <c r="P22" s="94">
        <f t="shared" si="4"/>
        <v>0</v>
      </c>
      <c r="Q22" s="95">
        <v>0</v>
      </c>
      <c r="R22" s="93">
        <v>54</v>
      </c>
      <c r="S22" s="93" t="s">
        <v>129</v>
      </c>
      <c r="T22" s="94">
        <f t="shared" si="5"/>
        <v>0</v>
      </c>
      <c r="U22" s="95">
        <v>0</v>
      </c>
      <c r="V22" s="93">
        <v>52</v>
      </c>
      <c r="W22" s="93" t="s">
        <v>129</v>
      </c>
      <c r="X22" s="94">
        <f t="shared" si="6"/>
        <v>0</v>
      </c>
      <c r="Y22" s="95">
        <v>0</v>
      </c>
      <c r="Z22" s="93">
        <v>37</v>
      </c>
      <c r="AA22" s="93" t="s">
        <v>129</v>
      </c>
      <c r="AB22" s="94">
        <f t="shared" si="7"/>
        <v>0</v>
      </c>
      <c r="AC22" s="95">
        <v>0</v>
      </c>
      <c r="AD22" s="93">
        <v>39</v>
      </c>
      <c r="AE22" s="93" t="s">
        <v>129</v>
      </c>
      <c r="AF22" s="94">
        <f t="shared" si="8"/>
        <v>0</v>
      </c>
      <c r="AG22" s="95">
        <v>0</v>
      </c>
      <c r="AH22" s="93">
        <v>31</v>
      </c>
      <c r="AI22" s="93" t="s">
        <v>129</v>
      </c>
      <c r="AJ22" s="94">
        <f t="shared" si="9"/>
        <v>0.25</v>
      </c>
      <c r="AK22" s="95">
        <v>0</v>
      </c>
      <c r="AL22" s="93">
        <v>31</v>
      </c>
      <c r="AM22" s="93" t="s">
        <v>129</v>
      </c>
      <c r="AN22" s="94">
        <f t="shared" si="10"/>
        <v>0.25</v>
      </c>
      <c r="AO22" s="95">
        <v>0</v>
      </c>
      <c r="AP22" s="93">
        <v>25</v>
      </c>
      <c r="AQ22" s="93" t="s">
        <v>129</v>
      </c>
      <c r="AR22" s="94">
        <f t="shared" si="11"/>
        <v>0.25</v>
      </c>
      <c r="AS22" s="95">
        <v>0</v>
      </c>
      <c r="AT22" s="93">
        <v>32</v>
      </c>
      <c r="AU22" s="93" t="s">
        <v>129</v>
      </c>
      <c r="AV22" s="94">
        <f t="shared" si="13"/>
        <v>0.25</v>
      </c>
      <c r="AW22" s="95">
        <v>0</v>
      </c>
      <c r="AX22" s="93">
        <v>35</v>
      </c>
      <c r="AY22" s="93" t="s">
        <v>129</v>
      </c>
      <c r="AZ22" s="94">
        <f t="shared" si="14"/>
        <v>0.5</v>
      </c>
      <c r="BA22" s="95">
        <v>0</v>
      </c>
      <c r="BB22" s="93">
        <v>27</v>
      </c>
      <c r="BC22" s="93" t="s">
        <v>129</v>
      </c>
      <c r="BD22" s="94">
        <f t="shared" si="15"/>
        <v>0.5</v>
      </c>
      <c r="BE22" s="95">
        <v>0</v>
      </c>
      <c r="BF22" s="93">
        <v>48</v>
      </c>
      <c r="BG22" s="93" t="s">
        <v>129</v>
      </c>
      <c r="BH22" s="94">
        <f t="shared" si="16"/>
        <v>0.5</v>
      </c>
      <c r="BI22" s="95">
        <v>0</v>
      </c>
      <c r="BJ22" s="93">
        <v>38</v>
      </c>
      <c r="BK22" s="93">
        <v>0</v>
      </c>
      <c r="BL22" s="94">
        <f t="shared" si="18"/>
        <v>1</v>
      </c>
      <c r="BM22" s="98">
        <f t="shared" si="19"/>
        <v>0</v>
      </c>
      <c r="BN22" s="93">
        <v>21</v>
      </c>
      <c r="BO22" s="93">
        <v>10</v>
      </c>
      <c r="BP22" s="94">
        <f t="shared" si="20"/>
        <v>1</v>
      </c>
      <c r="BQ22" s="98">
        <f t="shared" si="21"/>
        <v>91</v>
      </c>
      <c r="BR22" s="93">
        <v>37</v>
      </c>
      <c r="BS22" s="93">
        <v>4</v>
      </c>
      <c r="BT22" s="94">
        <f t="shared" si="22"/>
        <v>1</v>
      </c>
      <c r="BU22" s="98">
        <f t="shared" si="23"/>
        <v>97</v>
      </c>
      <c r="BV22" s="93">
        <v>25</v>
      </c>
      <c r="BW22" s="93">
        <v>3</v>
      </c>
      <c r="BX22" s="94">
        <f t="shared" si="24"/>
        <v>1</v>
      </c>
      <c r="BY22" s="98">
        <f t="shared" si="25"/>
        <v>98</v>
      </c>
      <c r="BZ22" s="99">
        <f>LARGE(CHOOSE({1,2,3,4,5,6,7,8,9,10,11,12,13,14,15,16,17},M22,Q22,U22,Y22,AC22,AG22,AK22,AO22,AS22,AW22,BA22,BE22,BI22,BM22,BQ22,BU22,BY22),1)+LARGE(CHOOSE({1,2,3,4,5,6,7,8,9,10,11,12,13,14,15,16,17},M22,Q22,U22,Y22,AC22,AG22,AK22,AO22,AS22,AW22,BA22,BE22,BI22,BM22,BQ22,BU22,BY22),2)+I22</f>
        <v>256</v>
      </c>
    </row>
    <row r="23" spans="1:78" ht="18.75" x14ac:dyDescent="0.25">
      <c r="A23" s="89">
        <v>17</v>
      </c>
      <c r="B23" s="100" t="s">
        <v>265</v>
      </c>
      <c r="C23" s="100" t="s">
        <v>8</v>
      </c>
      <c r="D23" s="101" t="s">
        <v>4</v>
      </c>
      <c r="E23" s="102" t="s">
        <v>266</v>
      </c>
      <c r="F23" s="93">
        <v>49</v>
      </c>
      <c r="G23" s="93">
        <v>12</v>
      </c>
      <c r="H23" s="94">
        <f t="shared" si="0"/>
        <v>1</v>
      </c>
      <c r="I23" s="98">
        <f t="shared" si="1"/>
        <v>89</v>
      </c>
      <c r="J23" s="93">
        <v>54</v>
      </c>
      <c r="K23" s="101" t="s">
        <v>129</v>
      </c>
      <c r="L23" s="94">
        <f t="shared" si="2"/>
        <v>0.25</v>
      </c>
      <c r="M23" s="95">
        <v>0</v>
      </c>
      <c r="N23" s="93">
        <v>42</v>
      </c>
      <c r="O23" s="89" t="s">
        <v>129</v>
      </c>
      <c r="P23" s="94">
        <f t="shared" si="4"/>
        <v>0</v>
      </c>
      <c r="Q23" s="95">
        <v>0</v>
      </c>
      <c r="R23" s="93">
        <v>54</v>
      </c>
      <c r="S23" s="93" t="s">
        <v>129</v>
      </c>
      <c r="T23" s="94">
        <f t="shared" si="5"/>
        <v>0</v>
      </c>
      <c r="U23" s="95">
        <v>0</v>
      </c>
      <c r="V23" s="93">
        <v>52</v>
      </c>
      <c r="W23" s="93" t="s">
        <v>129</v>
      </c>
      <c r="X23" s="94">
        <f t="shared" si="6"/>
        <v>0</v>
      </c>
      <c r="Y23" s="95">
        <v>0</v>
      </c>
      <c r="Z23" s="93">
        <v>37</v>
      </c>
      <c r="AA23" s="93" t="s">
        <v>129</v>
      </c>
      <c r="AB23" s="94">
        <f t="shared" si="7"/>
        <v>0</v>
      </c>
      <c r="AC23" s="95">
        <v>0</v>
      </c>
      <c r="AD23" s="93">
        <v>39</v>
      </c>
      <c r="AE23" s="93" t="s">
        <v>129</v>
      </c>
      <c r="AF23" s="94">
        <f t="shared" si="8"/>
        <v>0</v>
      </c>
      <c r="AG23" s="95">
        <v>0</v>
      </c>
      <c r="AH23" s="93">
        <v>31</v>
      </c>
      <c r="AI23" s="93" t="s">
        <v>129</v>
      </c>
      <c r="AJ23" s="94">
        <f t="shared" si="9"/>
        <v>0.25</v>
      </c>
      <c r="AK23" s="95">
        <v>0</v>
      </c>
      <c r="AL23" s="93">
        <v>31</v>
      </c>
      <c r="AM23" s="93" t="s">
        <v>129</v>
      </c>
      <c r="AN23" s="94">
        <f t="shared" si="10"/>
        <v>0.25</v>
      </c>
      <c r="AO23" s="95">
        <v>0</v>
      </c>
      <c r="AP23" s="93">
        <v>25</v>
      </c>
      <c r="AQ23" s="93" t="s">
        <v>129</v>
      </c>
      <c r="AR23" s="94">
        <f t="shared" si="11"/>
        <v>0.25</v>
      </c>
      <c r="AS23" s="95">
        <v>0</v>
      </c>
      <c r="AT23" s="93">
        <v>32</v>
      </c>
      <c r="AU23" s="93" t="s">
        <v>129</v>
      </c>
      <c r="AV23" s="94">
        <f t="shared" si="13"/>
        <v>0.25</v>
      </c>
      <c r="AW23" s="95">
        <v>0</v>
      </c>
      <c r="AX23" s="93">
        <v>35</v>
      </c>
      <c r="AY23" s="93" t="s">
        <v>129</v>
      </c>
      <c r="AZ23" s="94">
        <f t="shared" si="14"/>
        <v>0.5</v>
      </c>
      <c r="BA23" s="95">
        <v>0</v>
      </c>
      <c r="BB23" s="93">
        <v>27</v>
      </c>
      <c r="BC23" s="93" t="s">
        <v>129</v>
      </c>
      <c r="BD23" s="94">
        <f t="shared" si="15"/>
        <v>0.5</v>
      </c>
      <c r="BE23" s="95">
        <v>0</v>
      </c>
      <c r="BF23" s="93">
        <v>48</v>
      </c>
      <c r="BG23" s="93" t="s">
        <v>129</v>
      </c>
      <c r="BH23" s="94">
        <f t="shared" si="16"/>
        <v>0.5</v>
      </c>
      <c r="BI23" s="95">
        <v>0</v>
      </c>
      <c r="BJ23" s="93">
        <v>38</v>
      </c>
      <c r="BK23" s="93">
        <v>19</v>
      </c>
      <c r="BL23" s="94">
        <f t="shared" si="18"/>
        <v>1</v>
      </c>
      <c r="BM23" s="98">
        <f t="shared" si="19"/>
        <v>82</v>
      </c>
      <c r="BN23" s="93">
        <v>21</v>
      </c>
      <c r="BO23" s="93">
        <v>0</v>
      </c>
      <c r="BP23" s="94">
        <f t="shared" si="20"/>
        <v>1</v>
      </c>
      <c r="BQ23" s="98">
        <f t="shared" si="21"/>
        <v>0</v>
      </c>
      <c r="BR23" s="93">
        <v>37</v>
      </c>
      <c r="BS23" s="93">
        <v>16</v>
      </c>
      <c r="BT23" s="94">
        <f t="shared" si="22"/>
        <v>1</v>
      </c>
      <c r="BU23" s="98">
        <f t="shared" si="23"/>
        <v>85</v>
      </c>
      <c r="BV23" s="93">
        <v>25</v>
      </c>
      <c r="BW23" s="93">
        <v>0</v>
      </c>
      <c r="BX23" s="94">
        <f t="shared" si="24"/>
        <v>1</v>
      </c>
      <c r="BY23" s="98">
        <f t="shared" si="25"/>
        <v>0</v>
      </c>
      <c r="BZ23" s="99">
        <f>LARGE(CHOOSE({1,2,3,4,5,6,7,8,9,10,11,12,13,14,15,16,17},M23,Q23,U23,Y23,AC23,AG23,AK23,AO23,AS23,AW23,BA23,BE23,BI23,BM23,BQ23,BU23,BY23),1)+LARGE(CHOOSE({1,2,3,4,5,6,7,8,9,10,11,12,13,14,15,16,17},M23,Q23,U23,Y23,AC23,AG23,AK23,AO23,AS23,AW23,BA23,BE23,BI23,BM23,BQ23,BU23,BY23),2)+I23</f>
        <v>256</v>
      </c>
    </row>
    <row r="24" spans="1:78" ht="18.75" x14ac:dyDescent="0.25">
      <c r="A24" s="89">
        <v>18</v>
      </c>
      <c r="B24" s="100" t="s">
        <v>202</v>
      </c>
      <c r="C24" s="100" t="s">
        <v>9</v>
      </c>
      <c r="D24" s="101" t="s">
        <v>4</v>
      </c>
      <c r="E24" s="107" t="s">
        <v>203</v>
      </c>
      <c r="F24" s="93">
        <v>49</v>
      </c>
      <c r="G24" s="93">
        <v>19</v>
      </c>
      <c r="H24" s="94">
        <f t="shared" si="0"/>
        <v>1</v>
      </c>
      <c r="I24" s="98">
        <f t="shared" si="1"/>
        <v>82</v>
      </c>
      <c r="J24" s="93">
        <v>54</v>
      </c>
      <c r="K24" s="89">
        <v>6</v>
      </c>
      <c r="L24" s="94">
        <f t="shared" si="2"/>
        <v>0.25</v>
      </c>
      <c r="M24" s="95">
        <f>(101-K24)*L24</f>
        <v>23.75</v>
      </c>
      <c r="N24" s="93">
        <v>42</v>
      </c>
      <c r="O24" s="89" t="s">
        <v>129</v>
      </c>
      <c r="P24" s="94">
        <f t="shared" si="4"/>
        <v>0</v>
      </c>
      <c r="Q24" s="95">
        <v>0</v>
      </c>
      <c r="R24" s="93">
        <v>54</v>
      </c>
      <c r="S24" s="93">
        <v>32</v>
      </c>
      <c r="T24" s="94">
        <f t="shared" si="5"/>
        <v>0</v>
      </c>
      <c r="U24" s="95">
        <v>0</v>
      </c>
      <c r="V24" s="93">
        <v>52</v>
      </c>
      <c r="W24" s="93" t="s">
        <v>129</v>
      </c>
      <c r="X24" s="94">
        <f t="shared" si="6"/>
        <v>0</v>
      </c>
      <c r="Y24" s="95">
        <v>0</v>
      </c>
      <c r="Z24" s="93">
        <v>37</v>
      </c>
      <c r="AA24" s="93" t="s">
        <v>129</v>
      </c>
      <c r="AB24" s="94">
        <f t="shared" si="7"/>
        <v>0</v>
      </c>
      <c r="AC24" s="95">
        <v>0</v>
      </c>
      <c r="AD24" s="93">
        <v>39</v>
      </c>
      <c r="AE24" s="93" t="s">
        <v>129</v>
      </c>
      <c r="AF24" s="94">
        <f t="shared" si="8"/>
        <v>0</v>
      </c>
      <c r="AG24" s="95">
        <v>0</v>
      </c>
      <c r="AH24" s="93">
        <v>31</v>
      </c>
      <c r="AI24" s="93" t="s">
        <v>129</v>
      </c>
      <c r="AJ24" s="94">
        <f t="shared" si="9"/>
        <v>0.25</v>
      </c>
      <c r="AK24" s="95">
        <v>0</v>
      </c>
      <c r="AL24" s="93">
        <v>31</v>
      </c>
      <c r="AM24" s="93" t="s">
        <v>129</v>
      </c>
      <c r="AN24" s="94">
        <f t="shared" si="10"/>
        <v>0.25</v>
      </c>
      <c r="AO24" s="95">
        <v>0</v>
      </c>
      <c r="AP24" s="96">
        <v>25</v>
      </c>
      <c r="AQ24" s="96">
        <v>20</v>
      </c>
      <c r="AR24" s="104">
        <f t="shared" si="11"/>
        <v>0.25</v>
      </c>
      <c r="AS24" s="95">
        <f>(101-AQ24)*AR24</f>
        <v>20.25</v>
      </c>
      <c r="AT24" s="96">
        <v>32</v>
      </c>
      <c r="AU24" s="96">
        <v>15</v>
      </c>
      <c r="AV24" s="104">
        <f t="shared" si="13"/>
        <v>0.25</v>
      </c>
      <c r="AW24" s="95">
        <f>(101-AU24)*AV24</f>
        <v>21.5</v>
      </c>
      <c r="AX24" s="93">
        <v>35</v>
      </c>
      <c r="AY24" s="93" t="s">
        <v>129</v>
      </c>
      <c r="AZ24" s="94">
        <f t="shared" si="14"/>
        <v>0.5</v>
      </c>
      <c r="BA24" s="95">
        <v>0</v>
      </c>
      <c r="BB24" s="93">
        <v>27</v>
      </c>
      <c r="BC24" s="93">
        <v>6</v>
      </c>
      <c r="BD24" s="94">
        <f t="shared" si="15"/>
        <v>0.5</v>
      </c>
      <c r="BE24" s="95">
        <f>(101-BC24)*BD24</f>
        <v>47.5</v>
      </c>
      <c r="BF24" s="93">
        <v>48</v>
      </c>
      <c r="BG24" s="93">
        <v>17</v>
      </c>
      <c r="BH24" s="94">
        <f t="shared" si="16"/>
        <v>0.5</v>
      </c>
      <c r="BI24" s="95">
        <f>(101-BG24)*BH24</f>
        <v>42</v>
      </c>
      <c r="BJ24" s="93">
        <v>38</v>
      </c>
      <c r="BK24" s="93">
        <v>0</v>
      </c>
      <c r="BL24" s="94">
        <f t="shared" si="18"/>
        <v>1</v>
      </c>
      <c r="BM24" s="98">
        <f t="shared" si="19"/>
        <v>0</v>
      </c>
      <c r="BN24" s="93">
        <v>21</v>
      </c>
      <c r="BO24" s="93">
        <v>0</v>
      </c>
      <c r="BP24" s="94">
        <f t="shared" si="20"/>
        <v>1</v>
      </c>
      <c r="BQ24" s="98">
        <f t="shared" si="21"/>
        <v>0</v>
      </c>
      <c r="BR24" s="93">
        <v>37</v>
      </c>
      <c r="BS24" s="93">
        <v>20</v>
      </c>
      <c r="BT24" s="94">
        <f t="shared" si="22"/>
        <v>1</v>
      </c>
      <c r="BU24" s="98">
        <f t="shared" si="23"/>
        <v>81</v>
      </c>
      <c r="BV24" s="93">
        <v>25</v>
      </c>
      <c r="BW24" s="93">
        <v>12</v>
      </c>
      <c r="BX24" s="94">
        <f t="shared" si="24"/>
        <v>1</v>
      </c>
      <c r="BY24" s="98">
        <f t="shared" si="25"/>
        <v>89</v>
      </c>
      <c r="BZ24" s="99">
        <f>LARGE(CHOOSE({1,2,3,4,5,6,7,8,9,10,11,12,13,14,15,16,17},M24,Q24,U24,Y24,AC24,AG24,AK24,AO24,AS24,AW24,BA24,BE24,BI24,BM24,BQ24,BU24,BY24),1)+LARGE(CHOOSE({1,2,3,4,5,6,7,8,9,10,11,12,13,14,15,16,17},M24,Q24,U24,Y24,AC24,AG24,AK24,AO24,AS24,AW24,BA24,BE24,BI24,BM24,BQ24,BU24,BY24),2)+I24</f>
        <v>252</v>
      </c>
    </row>
    <row r="25" spans="1:78" ht="18.75" x14ac:dyDescent="0.25">
      <c r="A25" s="89">
        <v>19</v>
      </c>
      <c r="B25" s="110" t="s">
        <v>255</v>
      </c>
      <c r="C25" s="110" t="s">
        <v>31</v>
      </c>
      <c r="D25" s="93" t="s">
        <v>4</v>
      </c>
      <c r="E25" s="102" t="s">
        <v>256</v>
      </c>
      <c r="F25" s="93">
        <v>49</v>
      </c>
      <c r="G25" s="93">
        <v>30</v>
      </c>
      <c r="H25" s="94">
        <f t="shared" si="0"/>
        <v>1</v>
      </c>
      <c r="I25" s="98">
        <f t="shared" si="1"/>
        <v>71</v>
      </c>
      <c r="J25" s="93">
        <v>54</v>
      </c>
      <c r="K25" s="93" t="s">
        <v>129</v>
      </c>
      <c r="L25" s="94">
        <f t="shared" si="2"/>
        <v>0.25</v>
      </c>
      <c r="M25" s="95">
        <v>0</v>
      </c>
      <c r="N25" s="93">
        <v>67</v>
      </c>
      <c r="O25" s="89" t="s">
        <v>129</v>
      </c>
      <c r="P25" s="94">
        <f t="shared" si="4"/>
        <v>0</v>
      </c>
      <c r="Q25" s="95">
        <v>0</v>
      </c>
      <c r="R25" s="93">
        <v>54</v>
      </c>
      <c r="S25" s="93" t="s">
        <v>129</v>
      </c>
      <c r="T25" s="94">
        <f t="shared" si="5"/>
        <v>0</v>
      </c>
      <c r="U25" s="95">
        <v>0</v>
      </c>
      <c r="V25" s="93">
        <v>52</v>
      </c>
      <c r="W25" s="93" t="s">
        <v>129</v>
      </c>
      <c r="X25" s="94">
        <f t="shared" si="6"/>
        <v>0</v>
      </c>
      <c r="Y25" s="95">
        <v>0</v>
      </c>
      <c r="Z25" s="93">
        <v>37</v>
      </c>
      <c r="AA25" s="93" t="s">
        <v>129</v>
      </c>
      <c r="AB25" s="94">
        <f t="shared" si="7"/>
        <v>0</v>
      </c>
      <c r="AC25" s="95">
        <v>0</v>
      </c>
      <c r="AD25" s="93">
        <v>39</v>
      </c>
      <c r="AE25" s="93" t="s">
        <v>129</v>
      </c>
      <c r="AF25" s="94">
        <f t="shared" si="8"/>
        <v>0</v>
      </c>
      <c r="AG25" s="95">
        <v>0</v>
      </c>
      <c r="AH25" s="93">
        <v>33</v>
      </c>
      <c r="AI25" s="93" t="s">
        <v>129</v>
      </c>
      <c r="AJ25" s="94">
        <f t="shared" si="9"/>
        <v>0.25</v>
      </c>
      <c r="AK25" s="95">
        <v>0</v>
      </c>
      <c r="AL25" s="93">
        <v>31</v>
      </c>
      <c r="AM25" s="93">
        <v>27</v>
      </c>
      <c r="AN25" s="94">
        <f t="shared" si="10"/>
        <v>0.25</v>
      </c>
      <c r="AO25" s="95">
        <f>(101-AM25)*AN25</f>
        <v>18.5</v>
      </c>
      <c r="AP25" s="96">
        <v>25</v>
      </c>
      <c r="AQ25" s="96" t="s">
        <v>129</v>
      </c>
      <c r="AR25" s="104">
        <f t="shared" si="11"/>
        <v>0.25</v>
      </c>
      <c r="AS25" s="95">
        <v>0</v>
      </c>
      <c r="AT25" s="96">
        <v>32</v>
      </c>
      <c r="AU25" s="96">
        <v>20</v>
      </c>
      <c r="AV25" s="104">
        <f t="shared" si="13"/>
        <v>0.25</v>
      </c>
      <c r="AW25" s="95">
        <f>(101-AU25)*AV25</f>
        <v>20.25</v>
      </c>
      <c r="AX25" s="93">
        <v>35</v>
      </c>
      <c r="AY25" s="93">
        <v>24</v>
      </c>
      <c r="AZ25" s="94">
        <f t="shared" si="14"/>
        <v>0.5</v>
      </c>
      <c r="BA25" s="95">
        <f>(101-AY25)*AZ25</f>
        <v>38.5</v>
      </c>
      <c r="BB25" s="93">
        <v>27</v>
      </c>
      <c r="BC25" s="93">
        <v>23</v>
      </c>
      <c r="BD25" s="94">
        <f t="shared" si="15"/>
        <v>0.5</v>
      </c>
      <c r="BE25" s="95">
        <f>(101-BC25)*BD25</f>
        <v>39</v>
      </c>
      <c r="BF25" s="93">
        <v>48</v>
      </c>
      <c r="BG25" s="93">
        <v>35</v>
      </c>
      <c r="BH25" s="94">
        <f t="shared" si="16"/>
        <v>0.5</v>
      </c>
      <c r="BI25" s="95">
        <f>(101-BG25)*BH25</f>
        <v>33</v>
      </c>
      <c r="BJ25" s="93">
        <v>38</v>
      </c>
      <c r="BK25" s="93">
        <v>13</v>
      </c>
      <c r="BL25" s="94">
        <f t="shared" si="18"/>
        <v>1</v>
      </c>
      <c r="BM25" s="98">
        <f t="shared" si="19"/>
        <v>88</v>
      </c>
      <c r="BN25" s="93">
        <v>21</v>
      </c>
      <c r="BO25" s="93">
        <v>11</v>
      </c>
      <c r="BP25" s="94">
        <f t="shared" si="20"/>
        <v>1</v>
      </c>
      <c r="BQ25" s="98">
        <f t="shared" si="21"/>
        <v>90</v>
      </c>
      <c r="BR25" s="93">
        <v>37</v>
      </c>
      <c r="BS25" s="93">
        <v>14</v>
      </c>
      <c r="BT25" s="94">
        <f t="shared" si="22"/>
        <v>1</v>
      </c>
      <c r="BU25" s="98">
        <f t="shared" si="23"/>
        <v>87</v>
      </c>
      <c r="BV25" s="93">
        <v>25</v>
      </c>
      <c r="BW25" s="93">
        <v>15</v>
      </c>
      <c r="BX25" s="94">
        <f t="shared" si="24"/>
        <v>1</v>
      </c>
      <c r="BY25" s="98">
        <f t="shared" si="25"/>
        <v>86</v>
      </c>
      <c r="BZ25" s="99">
        <f>LARGE(CHOOSE({1,2,3,4,5,6,7,8,9,10,11,12,13,14,15,16,17},M25,Q25,U25,Y25,AC25,AG25,AK25,AO25,AS25,AW25,BA25,BE25,BI25,BM25,BQ25,BU25,BY25),1)+LARGE(CHOOSE({1,2,3,4,5,6,7,8,9,10,11,12,13,14,15,16,17},M25,Q25,U25,Y25,AC25,AG25,AK25,AO25,AS25,AW25,BA25,BE25,BI25,BM25,BQ25,BU25,BY25),2)+I25</f>
        <v>249</v>
      </c>
    </row>
    <row r="26" spans="1:78" ht="18.75" x14ac:dyDescent="0.25">
      <c r="A26" s="89">
        <v>20</v>
      </c>
      <c r="B26" s="110" t="s">
        <v>217</v>
      </c>
      <c r="C26" s="110" t="s">
        <v>31</v>
      </c>
      <c r="D26" s="93" t="s">
        <v>4</v>
      </c>
      <c r="E26" s="102" t="s">
        <v>218</v>
      </c>
      <c r="F26" s="93">
        <v>49</v>
      </c>
      <c r="G26" s="93">
        <v>34</v>
      </c>
      <c r="H26" s="94">
        <f t="shared" si="0"/>
        <v>1</v>
      </c>
      <c r="I26" s="98">
        <f t="shared" si="1"/>
        <v>67</v>
      </c>
      <c r="J26" s="93">
        <v>54</v>
      </c>
      <c r="K26" s="93" t="s">
        <v>129</v>
      </c>
      <c r="L26" s="94">
        <f t="shared" si="2"/>
        <v>0.25</v>
      </c>
      <c r="M26" s="95">
        <v>0</v>
      </c>
      <c r="N26" s="93">
        <v>67</v>
      </c>
      <c r="O26" s="89" t="s">
        <v>129</v>
      </c>
      <c r="P26" s="94">
        <f t="shared" si="4"/>
        <v>0</v>
      </c>
      <c r="Q26" s="95">
        <v>0</v>
      </c>
      <c r="R26" s="93">
        <v>54</v>
      </c>
      <c r="S26" s="93" t="s">
        <v>129</v>
      </c>
      <c r="T26" s="94">
        <f t="shared" si="5"/>
        <v>0</v>
      </c>
      <c r="U26" s="95">
        <v>0</v>
      </c>
      <c r="V26" s="93">
        <v>52</v>
      </c>
      <c r="W26" s="93" t="s">
        <v>129</v>
      </c>
      <c r="X26" s="94">
        <f t="shared" si="6"/>
        <v>0</v>
      </c>
      <c r="Y26" s="95">
        <v>0</v>
      </c>
      <c r="Z26" s="93">
        <v>37</v>
      </c>
      <c r="AA26" s="93" t="s">
        <v>129</v>
      </c>
      <c r="AB26" s="94">
        <f t="shared" si="7"/>
        <v>0</v>
      </c>
      <c r="AC26" s="95">
        <v>0</v>
      </c>
      <c r="AD26" s="93">
        <v>39</v>
      </c>
      <c r="AE26" s="93" t="s">
        <v>129</v>
      </c>
      <c r="AF26" s="94">
        <f t="shared" si="8"/>
        <v>0</v>
      </c>
      <c r="AG26" s="95">
        <v>0</v>
      </c>
      <c r="AH26" s="93">
        <v>34</v>
      </c>
      <c r="AI26" s="93" t="s">
        <v>129</v>
      </c>
      <c r="AJ26" s="94">
        <f t="shared" si="9"/>
        <v>0.25</v>
      </c>
      <c r="AK26" s="95">
        <v>0</v>
      </c>
      <c r="AL26" s="93">
        <v>31</v>
      </c>
      <c r="AM26" s="93">
        <v>29</v>
      </c>
      <c r="AN26" s="94">
        <f t="shared" si="10"/>
        <v>0.25</v>
      </c>
      <c r="AO26" s="95">
        <f>(101-AM26)*AN26</f>
        <v>18</v>
      </c>
      <c r="AP26" s="96">
        <v>25</v>
      </c>
      <c r="AQ26" s="96" t="s">
        <v>129</v>
      </c>
      <c r="AR26" s="104">
        <f t="shared" si="11"/>
        <v>0.25</v>
      </c>
      <c r="AS26" s="95">
        <v>0</v>
      </c>
      <c r="AT26" s="96">
        <v>32</v>
      </c>
      <c r="AU26" s="96">
        <v>32</v>
      </c>
      <c r="AV26" s="104">
        <f t="shared" si="13"/>
        <v>0.25</v>
      </c>
      <c r="AW26" s="95">
        <f>(101-AU26)*AV26</f>
        <v>17.25</v>
      </c>
      <c r="AX26" s="93">
        <v>35</v>
      </c>
      <c r="AY26" s="93">
        <v>18</v>
      </c>
      <c r="AZ26" s="94">
        <f t="shared" si="14"/>
        <v>0.5</v>
      </c>
      <c r="BA26" s="95">
        <f>(101-AY26)*AZ26</f>
        <v>41.5</v>
      </c>
      <c r="BB26" s="93">
        <v>27</v>
      </c>
      <c r="BC26" s="93">
        <v>21</v>
      </c>
      <c r="BD26" s="94">
        <f t="shared" si="15"/>
        <v>0.5</v>
      </c>
      <c r="BE26" s="95">
        <f>(101-BC26)*BD26</f>
        <v>40</v>
      </c>
      <c r="BF26" s="93">
        <v>48</v>
      </c>
      <c r="BG26" s="93">
        <v>34</v>
      </c>
      <c r="BH26" s="94">
        <f t="shared" si="16"/>
        <v>0.5</v>
      </c>
      <c r="BI26" s="95">
        <f>(101-BG26)*BH26</f>
        <v>33.5</v>
      </c>
      <c r="BJ26" s="93">
        <v>38</v>
      </c>
      <c r="BK26" s="93">
        <v>21</v>
      </c>
      <c r="BL26" s="94">
        <f t="shared" si="18"/>
        <v>1</v>
      </c>
      <c r="BM26" s="98">
        <f t="shared" si="19"/>
        <v>80</v>
      </c>
      <c r="BN26" s="93">
        <v>21</v>
      </c>
      <c r="BO26" s="93">
        <v>9</v>
      </c>
      <c r="BP26" s="94">
        <f t="shared" si="20"/>
        <v>1</v>
      </c>
      <c r="BQ26" s="98">
        <f t="shared" si="21"/>
        <v>92</v>
      </c>
      <c r="BR26" s="93">
        <v>37</v>
      </c>
      <c r="BS26" s="93">
        <v>12</v>
      </c>
      <c r="BT26" s="94">
        <f t="shared" si="22"/>
        <v>1</v>
      </c>
      <c r="BU26" s="98">
        <f t="shared" si="23"/>
        <v>89</v>
      </c>
      <c r="BV26" s="93">
        <v>25</v>
      </c>
      <c r="BW26" s="93">
        <v>16</v>
      </c>
      <c r="BX26" s="94">
        <f t="shared" si="24"/>
        <v>1</v>
      </c>
      <c r="BY26" s="98">
        <f t="shared" si="25"/>
        <v>85</v>
      </c>
      <c r="BZ26" s="99">
        <f>LARGE(CHOOSE({1,2,3,4,5,6,7,8,9,10,11,12,13,14,15,16,17},M26,Q26,U26,Y26,AC26,AG26,AK26,AO26,AS26,AW26,BA26,BE26,BI26,BM26,BQ26,BU26,BY26),1)+LARGE(CHOOSE({1,2,3,4,5,6,7,8,9,10,11,12,13,14,15,16,17},M26,Q26,U26,Y26,AC26,AG26,AK26,AO26,AS26,AW26,BA26,BE26,BI26,BM26,BQ26,BU26,BY26),2)+I26</f>
        <v>248</v>
      </c>
    </row>
    <row r="27" spans="1:78" ht="18.75" x14ac:dyDescent="0.25">
      <c r="A27" s="89">
        <v>21</v>
      </c>
      <c r="B27" s="111" t="s">
        <v>222</v>
      </c>
      <c r="C27" s="111" t="s">
        <v>180</v>
      </c>
      <c r="D27" s="112" t="s">
        <v>5</v>
      </c>
      <c r="E27" s="102" t="s">
        <v>223</v>
      </c>
      <c r="F27" s="93">
        <v>49</v>
      </c>
      <c r="G27" s="93">
        <v>29</v>
      </c>
      <c r="H27" s="94">
        <f t="shared" si="0"/>
        <v>1</v>
      </c>
      <c r="I27" s="98">
        <f t="shared" si="1"/>
        <v>72</v>
      </c>
      <c r="J27" s="93">
        <v>54</v>
      </c>
      <c r="K27" s="112" t="s">
        <v>129</v>
      </c>
      <c r="L27" s="94">
        <f t="shared" si="2"/>
        <v>0.25</v>
      </c>
      <c r="M27" s="113">
        <v>0</v>
      </c>
      <c r="N27" s="93">
        <v>42</v>
      </c>
      <c r="O27" s="93" t="s">
        <v>129</v>
      </c>
      <c r="P27" s="94">
        <f t="shared" si="4"/>
        <v>0</v>
      </c>
      <c r="Q27" s="113">
        <v>0</v>
      </c>
      <c r="R27" s="93">
        <v>54</v>
      </c>
      <c r="S27" s="93" t="s">
        <v>129</v>
      </c>
      <c r="T27" s="94">
        <f t="shared" si="5"/>
        <v>0</v>
      </c>
      <c r="U27" s="113">
        <v>0</v>
      </c>
      <c r="V27" s="93">
        <v>52</v>
      </c>
      <c r="W27" s="93" t="s">
        <v>129</v>
      </c>
      <c r="X27" s="94">
        <f t="shared" si="6"/>
        <v>0</v>
      </c>
      <c r="Y27" s="113">
        <v>0</v>
      </c>
      <c r="Z27" s="93">
        <v>37</v>
      </c>
      <c r="AA27" s="93" t="s">
        <v>129</v>
      </c>
      <c r="AB27" s="94">
        <f t="shared" si="7"/>
        <v>0</v>
      </c>
      <c r="AC27" s="113">
        <v>0</v>
      </c>
      <c r="AD27" s="93">
        <v>39</v>
      </c>
      <c r="AE27" s="93" t="s">
        <v>129</v>
      </c>
      <c r="AF27" s="94">
        <f t="shared" si="8"/>
        <v>0</v>
      </c>
      <c r="AG27" s="113">
        <v>0</v>
      </c>
      <c r="AH27" s="93">
        <v>31</v>
      </c>
      <c r="AI27" s="93" t="s">
        <v>129</v>
      </c>
      <c r="AJ27" s="94">
        <f t="shared" si="9"/>
        <v>0.25</v>
      </c>
      <c r="AK27" s="113">
        <v>0</v>
      </c>
      <c r="AL27" s="93">
        <v>31</v>
      </c>
      <c r="AM27" s="93" t="s">
        <v>129</v>
      </c>
      <c r="AN27" s="94">
        <f t="shared" si="10"/>
        <v>0.25</v>
      </c>
      <c r="AO27" s="113">
        <v>0</v>
      </c>
      <c r="AP27" s="93">
        <v>25</v>
      </c>
      <c r="AQ27" s="93" t="s">
        <v>129</v>
      </c>
      <c r="AR27" s="94">
        <f t="shared" si="11"/>
        <v>0.25</v>
      </c>
      <c r="AS27" s="113">
        <v>0</v>
      </c>
      <c r="AT27" s="93">
        <v>32</v>
      </c>
      <c r="AU27" s="93" t="s">
        <v>129</v>
      </c>
      <c r="AV27" s="94">
        <f t="shared" si="13"/>
        <v>0.25</v>
      </c>
      <c r="AW27" s="113">
        <v>0</v>
      </c>
      <c r="AX27" s="93">
        <v>35</v>
      </c>
      <c r="AY27" s="93" t="s">
        <v>129</v>
      </c>
      <c r="AZ27" s="94">
        <f t="shared" si="14"/>
        <v>0.5</v>
      </c>
      <c r="BA27" s="113">
        <v>0</v>
      </c>
      <c r="BB27" s="93">
        <v>27</v>
      </c>
      <c r="BC27" s="93" t="s">
        <v>129</v>
      </c>
      <c r="BD27" s="94">
        <f t="shared" si="15"/>
        <v>0.5</v>
      </c>
      <c r="BE27" s="113">
        <v>0</v>
      </c>
      <c r="BF27" s="93">
        <v>48</v>
      </c>
      <c r="BG27" s="93">
        <v>42</v>
      </c>
      <c r="BH27" s="94">
        <f t="shared" si="16"/>
        <v>0.5</v>
      </c>
      <c r="BI27" s="113">
        <f>(101-BG27)*BH27</f>
        <v>29.5</v>
      </c>
      <c r="BJ27" s="93">
        <v>38</v>
      </c>
      <c r="BK27" s="93">
        <v>27</v>
      </c>
      <c r="BL27" s="94">
        <f t="shared" si="18"/>
        <v>1</v>
      </c>
      <c r="BM27" s="98">
        <f t="shared" si="19"/>
        <v>74</v>
      </c>
      <c r="BN27" s="93">
        <v>21</v>
      </c>
      <c r="BO27" s="93">
        <v>15</v>
      </c>
      <c r="BP27" s="94">
        <f t="shared" si="20"/>
        <v>1</v>
      </c>
      <c r="BQ27" s="98">
        <f t="shared" si="21"/>
        <v>86</v>
      </c>
      <c r="BR27" s="93">
        <v>37</v>
      </c>
      <c r="BS27" s="93">
        <v>22</v>
      </c>
      <c r="BT27" s="94">
        <f t="shared" si="22"/>
        <v>1</v>
      </c>
      <c r="BU27" s="98">
        <f t="shared" si="23"/>
        <v>79</v>
      </c>
      <c r="BV27" s="93">
        <v>25</v>
      </c>
      <c r="BW27" s="93">
        <v>14</v>
      </c>
      <c r="BX27" s="94">
        <f t="shared" si="24"/>
        <v>1</v>
      </c>
      <c r="BY27" s="98">
        <f t="shared" si="25"/>
        <v>87</v>
      </c>
      <c r="BZ27" s="99">
        <f>LARGE(CHOOSE({1,2,3,4,5,6,7,8,9,10,11,12,13,14,15,16,17},M27,Q27,U27,Y27,AC27,AG27,AK27,AO27,AS27,AW27,BA27,BE27,BI27,BM27,BQ27,BU27,BY27),1)+LARGE(CHOOSE({1,2,3,4,5,6,7,8,9,10,11,12,13,14,15,16,17},M27,Q27,U27,Y27,AC27,AG27,AK27,AO27,AS27,AW27,BA27,BE27,BI27,BM27,BQ27,BU27,BY27),2)+I27</f>
        <v>245</v>
      </c>
    </row>
    <row r="28" spans="1:78" ht="18.75" x14ac:dyDescent="0.25">
      <c r="A28" s="89">
        <v>22</v>
      </c>
      <c r="B28" s="100" t="s">
        <v>219</v>
      </c>
      <c r="C28" s="100" t="s">
        <v>31</v>
      </c>
      <c r="D28" s="101" t="s">
        <v>5</v>
      </c>
      <c r="E28" s="102" t="s">
        <v>220</v>
      </c>
      <c r="F28" s="93">
        <v>49</v>
      </c>
      <c r="G28" s="93">
        <v>26</v>
      </c>
      <c r="H28" s="94">
        <f t="shared" si="0"/>
        <v>1</v>
      </c>
      <c r="I28" s="98">
        <f t="shared" si="1"/>
        <v>75</v>
      </c>
      <c r="J28" s="89">
        <v>54</v>
      </c>
      <c r="K28" s="101" t="s">
        <v>129</v>
      </c>
      <c r="L28" s="94">
        <f t="shared" si="2"/>
        <v>0.25</v>
      </c>
      <c r="M28" s="95">
        <v>0</v>
      </c>
      <c r="N28" s="89">
        <v>42</v>
      </c>
      <c r="O28" s="89" t="s">
        <v>129</v>
      </c>
      <c r="P28" s="94">
        <f t="shared" si="4"/>
        <v>0</v>
      </c>
      <c r="Q28" s="95">
        <v>0</v>
      </c>
      <c r="R28" s="89">
        <v>54</v>
      </c>
      <c r="S28" s="93" t="s">
        <v>129</v>
      </c>
      <c r="T28" s="94">
        <f t="shared" si="5"/>
        <v>0</v>
      </c>
      <c r="U28" s="95">
        <v>0</v>
      </c>
      <c r="V28" s="89">
        <v>52</v>
      </c>
      <c r="W28" s="89" t="s">
        <v>129</v>
      </c>
      <c r="X28" s="94">
        <f t="shared" si="6"/>
        <v>0</v>
      </c>
      <c r="Y28" s="95">
        <v>0</v>
      </c>
      <c r="Z28" s="89">
        <v>37</v>
      </c>
      <c r="AA28" s="89" t="s">
        <v>129</v>
      </c>
      <c r="AB28" s="94">
        <f t="shared" si="7"/>
        <v>0</v>
      </c>
      <c r="AC28" s="95">
        <v>0</v>
      </c>
      <c r="AD28" s="89">
        <v>39</v>
      </c>
      <c r="AE28" s="89" t="s">
        <v>129</v>
      </c>
      <c r="AF28" s="94">
        <f t="shared" si="8"/>
        <v>0</v>
      </c>
      <c r="AG28" s="95">
        <v>0</v>
      </c>
      <c r="AH28" s="89">
        <v>31</v>
      </c>
      <c r="AI28" s="89" t="s">
        <v>129</v>
      </c>
      <c r="AJ28" s="94">
        <f t="shared" si="9"/>
        <v>0.25</v>
      </c>
      <c r="AK28" s="95">
        <v>0</v>
      </c>
      <c r="AL28" s="89">
        <v>31</v>
      </c>
      <c r="AM28" s="89" t="s">
        <v>129</v>
      </c>
      <c r="AN28" s="94">
        <f t="shared" si="10"/>
        <v>0.25</v>
      </c>
      <c r="AO28" s="95">
        <v>0</v>
      </c>
      <c r="AP28" s="91">
        <v>25</v>
      </c>
      <c r="AQ28" s="91" t="s">
        <v>129</v>
      </c>
      <c r="AR28" s="104">
        <f t="shared" si="11"/>
        <v>0.25</v>
      </c>
      <c r="AS28" s="95">
        <v>0</v>
      </c>
      <c r="AT28" s="91">
        <v>32</v>
      </c>
      <c r="AU28" s="91" t="s">
        <v>129</v>
      </c>
      <c r="AV28" s="104">
        <f t="shared" si="13"/>
        <v>0.25</v>
      </c>
      <c r="AW28" s="95">
        <v>0</v>
      </c>
      <c r="AX28" s="89">
        <v>35</v>
      </c>
      <c r="AY28" s="89">
        <v>23</v>
      </c>
      <c r="AZ28" s="94">
        <f t="shared" si="14"/>
        <v>0.5</v>
      </c>
      <c r="BA28" s="95">
        <f>(101-AY28)*AZ28</f>
        <v>39</v>
      </c>
      <c r="BB28" s="93">
        <v>27</v>
      </c>
      <c r="BC28" s="89">
        <v>22</v>
      </c>
      <c r="BD28" s="94">
        <f t="shared" si="15"/>
        <v>0.5</v>
      </c>
      <c r="BE28" s="95">
        <f>(101-BC28)*BD28</f>
        <v>39.5</v>
      </c>
      <c r="BF28" s="93">
        <v>48</v>
      </c>
      <c r="BG28" s="89">
        <v>40</v>
      </c>
      <c r="BH28" s="94">
        <f t="shared" si="16"/>
        <v>0.5</v>
      </c>
      <c r="BI28" s="95">
        <f>(101-BG28)*BH28</f>
        <v>30.5</v>
      </c>
      <c r="BJ28" s="93">
        <v>38</v>
      </c>
      <c r="BK28" s="93">
        <v>22</v>
      </c>
      <c r="BL28" s="94">
        <f t="shared" si="18"/>
        <v>1</v>
      </c>
      <c r="BM28" s="98">
        <f t="shared" si="19"/>
        <v>79</v>
      </c>
      <c r="BN28" s="93">
        <v>21</v>
      </c>
      <c r="BO28" s="93">
        <v>13</v>
      </c>
      <c r="BP28" s="94">
        <f t="shared" si="20"/>
        <v>1</v>
      </c>
      <c r="BQ28" s="98">
        <f t="shared" si="21"/>
        <v>88</v>
      </c>
      <c r="BR28" s="93">
        <v>37</v>
      </c>
      <c r="BS28" s="93">
        <v>24</v>
      </c>
      <c r="BT28" s="94">
        <f t="shared" si="22"/>
        <v>1</v>
      </c>
      <c r="BU28" s="98">
        <f t="shared" si="23"/>
        <v>77</v>
      </c>
      <c r="BV28" s="93">
        <v>25</v>
      </c>
      <c r="BW28" s="93">
        <v>21</v>
      </c>
      <c r="BX28" s="94">
        <f t="shared" si="24"/>
        <v>1</v>
      </c>
      <c r="BY28" s="98">
        <f t="shared" si="25"/>
        <v>80</v>
      </c>
      <c r="BZ28" s="99">
        <f>LARGE(CHOOSE({1,2,3,4,5,6,7,8,9,10,11,12,13,14,15,16,17},M28,Q28,U28,Y28,AC28,AG28,AK28,AO28,AS28,AW28,BA28,BE28,BI28,BM28,BQ28,BU28,BY28),1)+LARGE(CHOOSE({1,2,3,4,5,6,7,8,9,10,11,12,13,14,15,16,17},M28,Q28,U28,Y28,AC28,AG28,AK28,AO28,AS28,AW28,BA28,BE28,BI28,BM28,BQ28,BU28,BY28),2)+I28</f>
        <v>243</v>
      </c>
    </row>
    <row r="29" spans="1:78" ht="18.75" x14ac:dyDescent="0.25">
      <c r="A29" s="89">
        <v>23</v>
      </c>
      <c r="B29" s="110" t="s">
        <v>224</v>
      </c>
      <c r="C29" s="110" t="s">
        <v>31</v>
      </c>
      <c r="D29" s="93" t="s">
        <v>4</v>
      </c>
      <c r="E29" s="102" t="s">
        <v>225</v>
      </c>
      <c r="F29" s="93">
        <v>49</v>
      </c>
      <c r="G29" s="93">
        <v>20</v>
      </c>
      <c r="H29" s="94">
        <f t="shared" si="0"/>
        <v>1</v>
      </c>
      <c r="I29" s="98">
        <f t="shared" si="1"/>
        <v>81</v>
      </c>
      <c r="J29" s="93">
        <v>54</v>
      </c>
      <c r="K29" s="93" t="s">
        <v>129</v>
      </c>
      <c r="L29" s="94">
        <f t="shared" si="2"/>
        <v>0.25</v>
      </c>
      <c r="M29" s="95">
        <v>0</v>
      </c>
      <c r="N29" s="93">
        <v>67</v>
      </c>
      <c r="O29" s="89" t="s">
        <v>129</v>
      </c>
      <c r="P29" s="94">
        <f t="shared" si="4"/>
        <v>0</v>
      </c>
      <c r="Q29" s="95">
        <v>0</v>
      </c>
      <c r="R29" s="93">
        <v>54</v>
      </c>
      <c r="S29" s="93" t="s">
        <v>129</v>
      </c>
      <c r="T29" s="94">
        <f t="shared" si="5"/>
        <v>0</v>
      </c>
      <c r="U29" s="95">
        <v>0</v>
      </c>
      <c r="V29" s="93">
        <v>52</v>
      </c>
      <c r="W29" s="93" t="s">
        <v>129</v>
      </c>
      <c r="X29" s="94">
        <f t="shared" si="6"/>
        <v>0</v>
      </c>
      <c r="Y29" s="95">
        <v>0</v>
      </c>
      <c r="Z29" s="93">
        <v>37</v>
      </c>
      <c r="AA29" s="93" t="s">
        <v>129</v>
      </c>
      <c r="AB29" s="94">
        <f t="shared" si="7"/>
        <v>0</v>
      </c>
      <c r="AC29" s="95">
        <v>0</v>
      </c>
      <c r="AD29" s="93">
        <v>39</v>
      </c>
      <c r="AE29" s="93" t="s">
        <v>129</v>
      </c>
      <c r="AF29" s="94">
        <f t="shared" si="8"/>
        <v>0</v>
      </c>
      <c r="AG29" s="95">
        <v>0</v>
      </c>
      <c r="AH29" s="93">
        <v>34</v>
      </c>
      <c r="AI29" s="93" t="s">
        <v>129</v>
      </c>
      <c r="AJ29" s="94">
        <f t="shared" si="9"/>
        <v>0.25</v>
      </c>
      <c r="AK29" s="95">
        <v>0</v>
      </c>
      <c r="AL29" s="93">
        <v>31</v>
      </c>
      <c r="AM29" s="93">
        <v>30</v>
      </c>
      <c r="AN29" s="94">
        <f t="shared" si="10"/>
        <v>0.25</v>
      </c>
      <c r="AO29" s="95">
        <f>(101-AM29)*AN29</f>
        <v>17.75</v>
      </c>
      <c r="AP29" s="96">
        <v>25</v>
      </c>
      <c r="AQ29" s="96" t="s">
        <v>129</v>
      </c>
      <c r="AR29" s="104">
        <f t="shared" si="11"/>
        <v>0.25</v>
      </c>
      <c r="AS29" s="95">
        <v>0</v>
      </c>
      <c r="AT29" s="96">
        <v>32</v>
      </c>
      <c r="AU29" s="96">
        <v>31</v>
      </c>
      <c r="AV29" s="104">
        <f t="shared" si="13"/>
        <v>0.25</v>
      </c>
      <c r="AW29" s="95">
        <f>(101-AU29)*AV29</f>
        <v>17.5</v>
      </c>
      <c r="AX29" s="93">
        <v>35</v>
      </c>
      <c r="AY29" s="93">
        <v>20</v>
      </c>
      <c r="AZ29" s="94">
        <f t="shared" si="14"/>
        <v>0.5</v>
      </c>
      <c r="BA29" s="95">
        <f>(101-AY29)*AZ29</f>
        <v>40.5</v>
      </c>
      <c r="BB29" s="93">
        <v>27</v>
      </c>
      <c r="BC29" s="93">
        <v>14</v>
      </c>
      <c r="BD29" s="94">
        <f t="shared" si="15"/>
        <v>0.5</v>
      </c>
      <c r="BE29" s="95">
        <f>(101-BC29)*BD29</f>
        <v>43.5</v>
      </c>
      <c r="BF29" s="93">
        <v>48</v>
      </c>
      <c r="BG29" s="93" t="s">
        <v>129</v>
      </c>
      <c r="BH29" s="94">
        <f t="shared" si="16"/>
        <v>0.5</v>
      </c>
      <c r="BI29" s="95">
        <v>0</v>
      </c>
      <c r="BJ29" s="93">
        <v>38</v>
      </c>
      <c r="BK29" s="93">
        <v>16</v>
      </c>
      <c r="BL29" s="94">
        <f t="shared" si="18"/>
        <v>1</v>
      </c>
      <c r="BM29" s="98">
        <f t="shared" si="19"/>
        <v>85</v>
      </c>
      <c r="BN29" s="93">
        <v>21</v>
      </c>
      <c r="BO29" s="93">
        <v>0</v>
      </c>
      <c r="BP29" s="94">
        <f t="shared" si="20"/>
        <v>1</v>
      </c>
      <c r="BQ29" s="98">
        <f t="shared" si="21"/>
        <v>0</v>
      </c>
      <c r="BR29" s="93">
        <v>37</v>
      </c>
      <c r="BS29" s="93">
        <v>26</v>
      </c>
      <c r="BT29" s="94">
        <f t="shared" si="22"/>
        <v>1</v>
      </c>
      <c r="BU29" s="98">
        <f t="shared" si="23"/>
        <v>75</v>
      </c>
      <c r="BV29" s="93">
        <v>25</v>
      </c>
      <c r="BW29" s="93">
        <v>0</v>
      </c>
      <c r="BX29" s="94">
        <f t="shared" si="24"/>
        <v>1</v>
      </c>
      <c r="BY29" s="98">
        <f t="shared" si="25"/>
        <v>0</v>
      </c>
      <c r="BZ29" s="99">
        <f>LARGE(CHOOSE({1,2,3,4,5,6,7,8,9,10,11,12,13,14,15,16,17},M29,Q29,U29,Y29,AC29,AG29,AK29,AO29,AS29,AW29,BA29,BE29,BI29,BM29,BQ29,BU29,BY29),1)+LARGE(CHOOSE({1,2,3,4,5,6,7,8,9,10,11,12,13,14,15,16,17},M29,Q29,U29,Y29,AC29,AG29,AK29,AO29,AS29,AW29,BA29,BE29,BI29,BM29,BQ29,BU29,BY29),2)+I29</f>
        <v>241</v>
      </c>
    </row>
    <row r="30" spans="1:78" ht="18.75" x14ac:dyDescent="0.25">
      <c r="A30" s="89">
        <v>24</v>
      </c>
      <c r="B30" s="100" t="s">
        <v>247</v>
      </c>
      <c r="C30" s="100" t="s">
        <v>6</v>
      </c>
      <c r="D30" s="101" t="s">
        <v>5</v>
      </c>
      <c r="E30" s="102" t="s">
        <v>248</v>
      </c>
      <c r="F30" s="93">
        <v>49</v>
      </c>
      <c r="G30" s="93">
        <v>25</v>
      </c>
      <c r="H30" s="94">
        <f t="shared" si="0"/>
        <v>1</v>
      </c>
      <c r="I30" s="98">
        <f t="shared" si="1"/>
        <v>76</v>
      </c>
      <c r="J30" s="93">
        <v>54</v>
      </c>
      <c r="K30" s="101" t="s">
        <v>129</v>
      </c>
      <c r="L30" s="94">
        <f t="shared" si="2"/>
        <v>0.25</v>
      </c>
      <c r="M30" s="95">
        <v>0</v>
      </c>
      <c r="N30" s="93">
        <v>42</v>
      </c>
      <c r="O30" s="89" t="s">
        <v>129</v>
      </c>
      <c r="P30" s="94">
        <f t="shared" si="4"/>
        <v>0</v>
      </c>
      <c r="Q30" s="95">
        <v>0</v>
      </c>
      <c r="R30" s="93">
        <v>54</v>
      </c>
      <c r="S30" s="93" t="s">
        <v>129</v>
      </c>
      <c r="T30" s="94">
        <f t="shared" si="5"/>
        <v>0</v>
      </c>
      <c r="U30" s="95">
        <v>0</v>
      </c>
      <c r="V30" s="93">
        <v>52</v>
      </c>
      <c r="W30" s="93" t="s">
        <v>129</v>
      </c>
      <c r="X30" s="94">
        <f t="shared" si="6"/>
        <v>0</v>
      </c>
      <c r="Y30" s="95">
        <v>0</v>
      </c>
      <c r="Z30" s="93">
        <v>37</v>
      </c>
      <c r="AA30" s="93" t="s">
        <v>129</v>
      </c>
      <c r="AB30" s="94">
        <f t="shared" si="7"/>
        <v>0</v>
      </c>
      <c r="AC30" s="95">
        <v>0</v>
      </c>
      <c r="AD30" s="93">
        <v>39</v>
      </c>
      <c r="AE30" s="93" t="s">
        <v>129</v>
      </c>
      <c r="AF30" s="94">
        <f t="shared" si="8"/>
        <v>0</v>
      </c>
      <c r="AG30" s="95">
        <v>0</v>
      </c>
      <c r="AH30" s="93">
        <v>31</v>
      </c>
      <c r="AI30" s="93" t="s">
        <v>129</v>
      </c>
      <c r="AJ30" s="94">
        <f t="shared" si="9"/>
        <v>0.25</v>
      </c>
      <c r="AK30" s="95">
        <v>0</v>
      </c>
      <c r="AL30" s="93">
        <v>31</v>
      </c>
      <c r="AM30" s="93" t="s">
        <v>129</v>
      </c>
      <c r="AN30" s="94">
        <f t="shared" si="10"/>
        <v>0.25</v>
      </c>
      <c r="AO30" s="95">
        <v>0</v>
      </c>
      <c r="AP30" s="93">
        <v>25</v>
      </c>
      <c r="AQ30" s="93" t="s">
        <v>129</v>
      </c>
      <c r="AR30" s="94">
        <f t="shared" si="11"/>
        <v>0.25</v>
      </c>
      <c r="AS30" s="95">
        <v>0</v>
      </c>
      <c r="AT30" s="93">
        <v>32</v>
      </c>
      <c r="AU30" s="93" t="s">
        <v>129</v>
      </c>
      <c r="AV30" s="94">
        <f t="shared" si="13"/>
        <v>0.25</v>
      </c>
      <c r="AW30" s="95">
        <v>0</v>
      </c>
      <c r="AX30" s="93">
        <v>35</v>
      </c>
      <c r="AY30" s="93">
        <v>16</v>
      </c>
      <c r="AZ30" s="94">
        <f t="shared" si="14"/>
        <v>0.5</v>
      </c>
      <c r="BA30" s="95">
        <f>(101-AY30)*AZ30</f>
        <v>42.5</v>
      </c>
      <c r="BB30" s="93">
        <v>27</v>
      </c>
      <c r="BC30" s="93" t="s">
        <v>129</v>
      </c>
      <c r="BD30" s="94">
        <f t="shared" si="15"/>
        <v>0.5</v>
      </c>
      <c r="BE30" s="95">
        <v>0</v>
      </c>
      <c r="BF30" s="93">
        <v>48</v>
      </c>
      <c r="BG30" s="93" t="s">
        <v>129</v>
      </c>
      <c r="BH30" s="94">
        <f t="shared" si="16"/>
        <v>0.5</v>
      </c>
      <c r="BI30" s="95">
        <v>0</v>
      </c>
      <c r="BJ30" s="93">
        <v>38</v>
      </c>
      <c r="BK30" s="93">
        <v>34</v>
      </c>
      <c r="BL30" s="94">
        <f t="shared" si="18"/>
        <v>1</v>
      </c>
      <c r="BM30" s="98">
        <f t="shared" si="19"/>
        <v>67</v>
      </c>
      <c r="BN30" s="93">
        <v>21</v>
      </c>
      <c r="BO30" s="93">
        <v>0</v>
      </c>
      <c r="BP30" s="94">
        <f t="shared" si="20"/>
        <v>1</v>
      </c>
      <c r="BQ30" s="98">
        <f t="shared" si="21"/>
        <v>0</v>
      </c>
      <c r="BR30" s="93">
        <v>37</v>
      </c>
      <c r="BS30" s="93">
        <v>0</v>
      </c>
      <c r="BT30" s="94">
        <f t="shared" si="22"/>
        <v>1</v>
      </c>
      <c r="BU30" s="98">
        <f t="shared" si="23"/>
        <v>0</v>
      </c>
      <c r="BV30" s="93">
        <v>25</v>
      </c>
      <c r="BW30" s="93">
        <v>8</v>
      </c>
      <c r="BX30" s="94">
        <f t="shared" si="24"/>
        <v>1</v>
      </c>
      <c r="BY30" s="98">
        <f t="shared" si="25"/>
        <v>93</v>
      </c>
      <c r="BZ30" s="99">
        <f>LARGE(CHOOSE({1,2,3,4,5,6,7,8,9,10,11,12,13,14,15,16,17},M30,Q30,U30,Y30,AC30,AG30,AK30,AO30,AS30,AW30,BA30,BE30,BI30,BM30,BQ30,BU30,BY30),1)+LARGE(CHOOSE({1,2,3,4,5,6,7,8,9,10,11,12,13,14,15,16,17},M30,Q30,U30,Y30,AC30,AG30,AK30,AO30,AS30,AW30,BA30,BE30,BI30,BM30,BQ30,BU30,BY30),2)+I30</f>
        <v>236</v>
      </c>
    </row>
    <row r="31" spans="1:78" ht="18.75" x14ac:dyDescent="0.25">
      <c r="A31" s="89">
        <v>25</v>
      </c>
      <c r="B31" s="110" t="s">
        <v>241</v>
      </c>
      <c r="C31" s="110" t="s">
        <v>180</v>
      </c>
      <c r="D31" s="93" t="s">
        <v>5</v>
      </c>
      <c r="E31" s="102" t="s">
        <v>242</v>
      </c>
      <c r="F31" s="93">
        <v>49</v>
      </c>
      <c r="G31" s="93">
        <v>36</v>
      </c>
      <c r="H31" s="94">
        <f t="shared" si="0"/>
        <v>1</v>
      </c>
      <c r="I31" s="98">
        <f t="shared" si="1"/>
        <v>65</v>
      </c>
      <c r="J31" s="93">
        <v>54</v>
      </c>
      <c r="K31" s="93" t="s">
        <v>129</v>
      </c>
      <c r="L31" s="94">
        <f t="shared" si="2"/>
        <v>0.25</v>
      </c>
      <c r="M31" s="95">
        <v>0</v>
      </c>
      <c r="N31" s="93">
        <v>67</v>
      </c>
      <c r="O31" s="89" t="s">
        <v>129</v>
      </c>
      <c r="P31" s="94">
        <f t="shared" si="4"/>
        <v>0</v>
      </c>
      <c r="Q31" s="95">
        <v>0</v>
      </c>
      <c r="R31" s="93">
        <v>54</v>
      </c>
      <c r="S31" s="93" t="s">
        <v>129</v>
      </c>
      <c r="T31" s="94">
        <f t="shared" si="5"/>
        <v>0</v>
      </c>
      <c r="U31" s="95">
        <v>0</v>
      </c>
      <c r="V31" s="93">
        <v>52</v>
      </c>
      <c r="W31" s="93" t="s">
        <v>129</v>
      </c>
      <c r="X31" s="94">
        <f t="shared" si="6"/>
        <v>0</v>
      </c>
      <c r="Y31" s="95">
        <v>0</v>
      </c>
      <c r="Z31" s="93">
        <v>37</v>
      </c>
      <c r="AA31" s="93" t="s">
        <v>129</v>
      </c>
      <c r="AB31" s="94">
        <f t="shared" si="7"/>
        <v>0</v>
      </c>
      <c r="AC31" s="95">
        <v>0</v>
      </c>
      <c r="AD31" s="93">
        <v>39</v>
      </c>
      <c r="AE31" s="93" t="s">
        <v>129</v>
      </c>
      <c r="AF31" s="94">
        <f t="shared" si="8"/>
        <v>0</v>
      </c>
      <c r="AG31" s="95">
        <v>0</v>
      </c>
      <c r="AH31" s="93">
        <v>34</v>
      </c>
      <c r="AI31" s="93" t="s">
        <v>129</v>
      </c>
      <c r="AJ31" s="94">
        <f t="shared" si="9"/>
        <v>0.25</v>
      </c>
      <c r="AK31" s="95">
        <v>0</v>
      </c>
      <c r="AL31" s="93">
        <v>31</v>
      </c>
      <c r="AM31" s="93">
        <v>31</v>
      </c>
      <c r="AN31" s="94">
        <f t="shared" si="10"/>
        <v>0.25</v>
      </c>
      <c r="AO31" s="95">
        <f>(101-AM31)*AN31</f>
        <v>17.5</v>
      </c>
      <c r="AP31" s="96">
        <v>25</v>
      </c>
      <c r="AQ31" s="96" t="s">
        <v>129</v>
      </c>
      <c r="AR31" s="104">
        <f t="shared" si="11"/>
        <v>0.25</v>
      </c>
      <c r="AS31" s="95">
        <v>0</v>
      </c>
      <c r="AT31" s="96">
        <v>32</v>
      </c>
      <c r="AU31" s="96">
        <v>29</v>
      </c>
      <c r="AV31" s="104">
        <f t="shared" si="13"/>
        <v>0.25</v>
      </c>
      <c r="AW31" s="95">
        <f>(101-AU31)*AV31</f>
        <v>18</v>
      </c>
      <c r="AX31" s="93">
        <v>35</v>
      </c>
      <c r="AY31" s="93" t="s">
        <v>129</v>
      </c>
      <c r="AZ31" s="94">
        <f t="shared" si="14"/>
        <v>0.5</v>
      </c>
      <c r="BA31" s="95">
        <v>0</v>
      </c>
      <c r="BB31" s="93">
        <v>27</v>
      </c>
      <c r="BC31" s="93">
        <v>20</v>
      </c>
      <c r="BD31" s="94">
        <f t="shared" si="15"/>
        <v>0.5</v>
      </c>
      <c r="BE31" s="95">
        <f>(101-BC31)*BD31</f>
        <v>40.5</v>
      </c>
      <c r="BF31" s="93">
        <v>48</v>
      </c>
      <c r="BG31" s="93">
        <v>30</v>
      </c>
      <c r="BH31" s="94">
        <f t="shared" si="16"/>
        <v>0.5</v>
      </c>
      <c r="BI31" s="95">
        <f>(101-BG31)*BH31</f>
        <v>35.5</v>
      </c>
      <c r="BJ31" s="93">
        <v>38</v>
      </c>
      <c r="BK31" s="93">
        <v>0</v>
      </c>
      <c r="BL31" s="94">
        <f t="shared" si="18"/>
        <v>1</v>
      </c>
      <c r="BM31" s="98">
        <f t="shared" si="19"/>
        <v>0</v>
      </c>
      <c r="BN31" s="93">
        <v>21</v>
      </c>
      <c r="BO31" s="93">
        <v>14</v>
      </c>
      <c r="BP31" s="94">
        <f t="shared" si="20"/>
        <v>1</v>
      </c>
      <c r="BQ31" s="98">
        <f t="shared" si="21"/>
        <v>87</v>
      </c>
      <c r="BR31" s="93">
        <v>37</v>
      </c>
      <c r="BS31" s="93">
        <v>21</v>
      </c>
      <c r="BT31" s="94">
        <f t="shared" si="22"/>
        <v>1</v>
      </c>
      <c r="BU31" s="98">
        <f t="shared" si="23"/>
        <v>80</v>
      </c>
      <c r="BV31" s="93">
        <v>25</v>
      </c>
      <c r="BW31" s="93">
        <v>17</v>
      </c>
      <c r="BX31" s="94">
        <f t="shared" si="24"/>
        <v>1</v>
      </c>
      <c r="BY31" s="98">
        <f t="shared" si="25"/>
        <v>84</v>
      </c>
      <c r="BZ31" s="99">
        <f>LARGE(CHOOSE({1,2,3,4,5,6,7,8,9,10,11,12,13,14,15,16,17},M31,Q31,U31,Y31,AC31,AG31,AK31,AO31,AS31,AW31,BA31,BE31,BI31,BM31,BQ31,BU31,BY31),1)+LARGE(CHOOSE({1,2,3,4,5,6,7,8,9,10,11,12,13,14,15,16,17},M31,Q31,U31,Y31,AC31,AG31,AK31,AO31,AS31,AW31,BA31,BE31,BI31,BM31,BQ31,BU31,BY31),2)+I31</f>
        <v>236</v>
      </c>
    </row>
    <row r="32" spans="1:78" ht="18.75" x14ac:dyDescent="0.25">
      <c r="A32" s="89">
        <v>26</v>
      </c>
      <c r="B32" s="100" t="s">
        <v>184</v>
      </c>
      <c r="C32" s="100" t="s">
        <v>31</v>
      </c>
      <c r="D32" s="101" t="s">
        <v>4</v>
      </c>
      <c r="E32" s="102" t="s">
        <v>185</v>
      </c>
      <c r="F32" s="93">
        <v>49</v>
      </c>
      <c r="G32" s="93">
        <v>7</v>
      </c>
      <c r="H32" s="94">
        <f t="shared" si="0"/>
        <v>1</v>
      </c>
      <c r="I32" s="98">
        <f t="shared" si="1"/>
        <v>94</v>
      </c>
      <c r="J32" s="93">
        <v>54</v>
      </c>
      <c r="K32" s="93">
        <v>14</v>
      </c>
      <c r="L32" s="94">
        <f t="shared" si="2"/>
        <v>0.25</v>
      </c>
      <c r="M32" s="95">
        <f>(101-K32)*L32</f>
        <v>21.75</v>
      </c>
      <c r="N32" s="93">
        <v>42</v>
      </c>
      <c r="O32" s="93">
        <v>32</v>
      </c>
      <c r="P32" s="94">
        <f t="shared" si="4"/>
        <v>0</v>
      </c>
      <c r="Q32" s="95">
        <f>(101-O32)*P32</f>
        <v>0</v>
      </c>
      <c r="R32" s="93">
        <v>54</v>
      </c>
      <c r="S32" s="93">
        <v>40</v>
      </c>
      <c r="T32" s="94">
        <f t="shared" si="5"/>
        <v>0</v>
      </c>
      <c r="U32" s="95">
        <v>0</v>
      </c>
      <c r="V32" s="93">
        <v>52</v>
      </c>
      <c r="W32" s="93">
        <v>35</v>
      </c>
      <c r="X32" s="94">
        <f t="shared" si="6"/>
        <v>0</v>
      </c>
      <c r="Y32" s="95">
        <v>0</v>
      </c>
      <c r="Z32" s="93">
        <v>37</v>
      </c>
      <c r="AA32" s="93">
        <v>31</v>
      </c>
      <c r="AB32" s="94">
        <f t="shared" si="7"/>
        <v>0</v>
      </c>
      <c r="AC32" s="95">
        <f>(101-AA32)*AB32</f>
        <v>0</v>
      </c>
      <c r="AD32" s="93">
        <v>39</v>
      </c>
      <c r="AE32" s="93">
        <v>29</v>
      </c>
      <c r="AF32" s="94">
        <f t="shared" si="8"/>
        <v>0</v>
      </c>
      <c r="AG32" s="95">
        <f>(101-AE32)*AF32</f>
        <v>0</v>
      </c>
      <c r="AH32" s="93">
        <v>31</v>
      </c>
      <c r="AI32" s="93">
        <v>11</v>
      </c>
      <c r="AJ32" s="94">
        <f t="shared" si="9"/>
        <v>0.25</v>
      </c>
      <c r="AK32" s="95">
        <f>(101-AI32)*AJ32</f>
        <v>22.5</v>
      </c>
      <c r="AL32" s="93">
        <v>31</v>
      </c>
      <c r="AM32" s="93">
        <v>11</v>
      </c>
      <c r="AN32" s="94">
        <f t="shared" si="10"/>
        <v>0.25</v>
      </c>
      <c r="AO32" s="95">
        <f>(101-AM32)*AN32</f>
        <v>22.5</v>
      </c>
      <c r="AP32" s="96">
        <v>25</v>
      </c>
      <c r="AQ32" s="96">
        <v>4</v>
      </c>
      <c r="AR32" s="104">
        <f t="shared" si="11"/>
        <v>0.25</v>
      </c>
      <c r="AS32" s="95">
        <f>(101-AQ32)*AR32</f>
        <v>24.25</v>
      </c>
      <c r="AT32" s="96">
        <v>32</v>
      </c>
      <c r="AU32" s="103">
        <v>8</v>
      </c>
      <c r="AV32" s="104">
        <f t="shared" si="13"/>
        <v>0.25</v>
      </c>
      <c r="AW32" s="95">
        <f>(101-AU32)*AV32</f>
        <v>23.25</v>
      </c>
      <c r="AX32" s="93">
        <v>35</v>
      </c>
      <c r="AY32" s="93">
        <v>8</v>
      </c>
      <c r="AZ32" s="94">
        <f t="shared" si="14"/>
        <v>0.5</v>
      </c>
      <c r="BA32" s="95">
        <f>(101-AY32)*AZ32</f>
        <v>46.5</v>
      </c>
      <c r="BB32" s="93">
        <v>27</v>
      </c>
      <c r="BC32" s="93">
        <v>15</v>
      </c>
      <c r="BD32" s="94">
        <f t="shared" si="15"/>
        <v>0.5</v>
      </c>
      <c r="BE32" s="95">
        <f>(101-BC32)*BD32</f>
        <v>43</v>
      </c>
      <c r="BF32" s="93">
        <v>48</v>
      </c>
      <c r="BG32" s="93">
        <v>8</v>
      </c>
      <c r="BH32" s="94">
        <f t="shared" si="16"/>
        <v>0.5</v>
      </c>
      <c r="BI32" s="95">
        <f>(101-BG32)*BH32</f>
        <v>46.5</v>
      </c>
      <c r="BJ32" s="93">
        <v>38</v>
      </c>
      <c r="BK32" s="93">
        <v>7</v>
      </c>
      <c r="BL32" s="94">
        <f t="shared" si="18"/>
        <v>1</v>
      </c>
      <c r="BM32" s="98">
        <f t="shared" si="19"/>
        <v>94</v>
      </c>
      <c r="BN32" s="93">
        <v>21</v>
      </c>
      <c r="BO32" s="93">
        <v>0</v>
      </c>
      <c r="BP32" s="94">
        <f t="shared" si="20"/>
        <v>1</v>
      </c>
      <c r="BQ32" s="98">
        <f t="shared" si="21"/>
        <v>0</v>
      </c>
      <c r="BR32" s="93">
        <v>37</v>
      </c>
      <c r="BS32" s="93">
        <v>0</v>
      </c>
      <c r="BT32" s="94">
        <f t="shared" si="22"/>
        <v>1</v>
      </c>
      <c r="BU32" s="98">
        <f t="shared" si="23"/>
        <v>0</v>
      </c>
      <c r="BV32" s="93">
        <v>25</v>
      </c>
      <c r="BW32" s="93">
        <v>0</v>
      </c>
      <c r="BX32" s="94">
        <f t="shared" si="24"/>
        <v>1</v>
      </c>
      <c r="BY32" s="98">
        <f t="shared" si="25"/>
        <v>0</v>
      </c>
      <c r="BZ32" s="99">
        <f>LARGE(CHOOSE({1,2,3,4,5,6,7,8,9,10,11,12,13,14,15,16,17},M32,Q32,U32,Y32,AC32,AG32,AK32,AO32,AS32,AW32,BA32,BE32,BI32,BM32,BQ32,BU32,BY32),1)+LARGE(CHOOSE({1,2,3,4,5,6,7,8,9,10,11,12,13,14,15,16,17},M32,Q32,U32,Y32,AC32,AG32,AK32,AO32,AS32,AW32,BA32,BE32,BI32,BM32,BQ32,BU32,BY32),2)+I32</f>
        <v>234.5</v>
      </c>
    </row>
    <row r="33" spans="1:78" ht="18.75" x14ac:dyDescent="0.25">
      <c r="A33" s="89">
        <v>27</v>
      </c>
      <c r="B33" s="100" t="s">
        <v>200</v>
      </c>
      <c r="C33" s="100" t="s">
        <v>11</v>
      </c>
      <c r="D33" s="101" t="s">
        <v>5</v>
      </c>
      <c r="E33" s="109" t="s">
        <v>201</v>
      </c>
      <c r="F33" s="93">
        <v>49</v>
      </c>
      <c r="G33" s="93">
        <v>28</v>
      </c>
      <c r="H33" s="94">
        <f t="shared" si="0"/>
        <v>1</v>
      </c>
      <c r="I33" s="98">
        <f t="shared" si="1"/>
        <v>73</v>
      </c>
      <c r="J33" s="93">
        <v>54</v>
      </c>
      <c r="K33" s="101">
        <v>39</v>
      </c>
      <c r="L33" s="94">
        <f t="shared" si="2"/>
        <v>0.25</v>
      </c>
      <c r="M33" s="95">
        <f>(101-K33)*L33</f>
        <v>15.5</v>
      </c>
      <c r="N33" s="93">
        <v>42</v>
      </c>
      <c r="O33" s="101">
        <v>38</v>
      </c>
      <c r="P33" s="94">
        <f t="shared" si="4"/>
        <v>0</v>
      </c>
      <c r="Q33" s="95">
        <f>(101-O33)*P33</f>
        <v>0</v>
      </c>
      <c r="R33" s="93">
        <v>54</v>
      </c>
      <c r="S33" s="93" t="s">
        <v>129</v>
      </c>
      <c r="T33" s="94">
        <f t="shared" si="5"/>
        <v>0</v>
      </c>
      <c r="U33" s="95">
        <v>0</v>
      </c>
      <c r="V33" s="93">
        <v>52</v>
      </c>
      <c r="W33" s="93">
        <v>42</v>
      </c>
      <c r="X33" s="94">
        <f t="shared" si="6"/>
        <v>0</v>
      </c>
      <c r="Y33" s="95">
        <v>0</v>
      </c>
      <c r="Z33" s="93">
        <v>37</v>
      </c>
      <c r="AA33" s="93" t="s">
        <v>129</v>
      </c>
      <c r="AB33" s="94">
        <f t="shared" si="7"/>
        <v>0</v>
      </c>
      <c r="AC33" s="95">
        <v>0</v>
      </c>
      <c r="AD33" s="93">
        <v>39</v>
      </c>
      <c r="AE33" s="93" t="s">
        <v>129</v>
      </c>
      <c r="AF33" s="94">
        <f t="shared" si="8"/>
        <v>0</v>
      </c>
      <c r="AG33" s="95">
        <v>0</v>
      </c>
      <c r="AH33" s="93">
        <v>31</v>
      </c>
      <c r="AI33" s="93" t="s">
        <v>129</v>
      </c>
      <c r="AJ33" s="94">
        <f t="shared" si="9"/>
        <v>0.25</v>
      </c>
      <c r="AK33" s="95">
        <v>0</v>
      </c>
      <c r="AL33" s="93">
        <v>31</v>
      </c>
      <c r="AM33" s="93" t="s">
        <v>129</v>
      </c>
      <c r="AN33" s="94">
        <f t="shared" si="10"/>
        <v>0.25</v>
      </c>
      <c r="AO33" s="95">
        <v>0</v>
      </c>
      <c r="AP33" s="96">
        <v>25</v>
      </c>
      <c r="AQ33" s="96">
        <v>15</v>
      </c>
      <c r="AR33" s="104">
        <f t="shared" si="11"/>
        <v>0.25</v>
      </c>
      <c r="AS33" s="95">
        <f>(101-AQ33)*AR33</f>
        <v>21.5</v>
      </c>
      <c r="AT33" s="96">
        <v>32</v>
      </c>
      <c r="AU33" s="96">
        <v>16</v>
      </c>
      <c r="AV33" s="104">
        <f t="shared" si="13"/>
        <v>0.25</v>
      </c>
      <c r="AW33" s="95">
        <f>(101-AU33)*AV33</f>
        <v>21.25</v>
      </c>
      <c r="AX33" s="93">
        <v>35</v>
      </c>
      <c r="AY33" s="93" t="s">
        <v>129</v>
      </c>
      <c r="AZ33" s="94">
        <f t="shared" si="14"/>
        <v>0.5</v>
      </c>
      <c r="BA33" s="95">
        <v>0</v>
      </c>
      <c r="BB33" s="93">
        <v>27</v>
      </c>
      <c r="BC33" s="93" t="s">
        <v>129</v>
      </c>
      <c r="BD33" s="94">
        <f t="shared" si="15"/>
        <v>0.5</v>
      </c>
      <c r="BE33" s="95">
        <v>0</v>
      </c>
      <c r="BF33" s="93">
        <v>48</v>
      </c>
      <c r="BG33" s="93">
        <v>22</v>
      </c>
      <c r="BH33" s="94">
        <f t="shared" si="16"/>
        <v>0.5</v>
      </c>
      <c r="BI33" s="95">
        <f>(101-BG33)*BH33</f>
        <v>39.5</v>
      </c>
      <c r="BJ33" s="93">
        <v>38</v>
      </c>
      <c r="BK33" s="93">
        <v>25</v>
      </c>
      <c r="BL33" s="94">
        <f t="shared" si="18"/>
        <v>1</v>
      </c>
      <c r="BM33" s="98">
        <f t="shared" si="19"/>
        <v>76</v>
      </c>
      <c r="BN33" s="93">
        <v>21</v>
      </c>
      <c r="BO33" s="93">
        <v>17</v>
      </c>
      <c r="BP33" s="94">
        <f t="shared" si="20"/>
        <v>1</v>
      </c>
      <c r="BQ33" s="98">
        <f t="shared" si="21"/>
        <v>84</v>
      </c>
      <c r="BR33" s="93">
        <v>37</v>
      </c>
      <c r="BS33" s="93">
        <v>0</v>
      </c>
      <c r="BT33" s="94">
        <f t="shared" si="22"/>
        <v>1</v>
      </c>
      <c r="BU33" s="98">
        <f t="shared" si="23"/>
        <v>0</v>
      </c>
      <c r="BV33" s="93">
        <v>25</v>
      </c>
      <c r="BW33" s="93">
        <v>0</v>
      </c>
      <c r="BX33" s="94">
        <f t="shared" si="24"/>
        <v>1</v>
      </c>
      <c r="BY33" s="98">
        <f t="shared" si="25"/>
        <v>0</v>
      </c>
      <c r="BZ33" s="99">
        <f>LARGE(CHOOSE({1,2,3,4,5,6,7,8,9,10,11,12,13,14,15,16,17},M33,Q33,U33,Y33,AC33,AG33,AK33,AO33,AS33,AW33,BA33,BE33,BI33,BM33,BQ33,BU33,BY33),1)+LARGE(CHOOSE({1,2,3,4,5,6,7,8,9,10,11,12,13,14,15,16,17},M33,Q33,U33,Y33,AC33,AG33,AK33,AO33,AS33,AW33,BA33,BE33,BI33,BM33,BQ33,BU33,BY33),2)+I33</f>
        <v>233</v>
      </c>
    </row>
    <row r="34" spans="1:78" ht="18.75" x14ac:dyDescent="0.25">
      <c r="A34" s="89">
        <v>28</v>
      </c>
      <c r="B34" s="106" t="s">
        <v>280</v>
      </c>
      <c r="C34" s="111" t="s">
        <v>31</v>
      </c>
      <c r="D34" s="112" t="s">
        <v>5</v>
      </c>
      <c r="E34" s="102" t="s">
        <v>281</v>
      </c>
      <c r="F34" s="93">
        <v>49</v>
      </c>
      <c r="G34" s="93">
        <v>32</v>
      </c>
      <c r="H34" s="94">
        <f t="shared" si="0"/>
        <v>1</v>
      </c>
      <c r="I34" s="98">
        <f t="shared" si="1"/>
        <v>69</v>
      </c>
      <c r="J34" s="93">
        <v>54</v>
      </c>
      <c r="K34" s="112" t="s">
        <v>129</v>
      </c>
      <c r="L34" s="94">
        <f t="shared" si="2"/>
        <v>0.25</v>
      </c>
      <c r="M34" s="113">
        <v>0</v>
      </c>
      <c r="N34" s="93">
        <v>42</v>
      </c>
      <c r="O34" s="93" t="s">
        <v>129</v>
      </c>
      <c r="P34" s="94">
        <f t="shared" si="4"/>
        <v>0</v>
      </c>
      <c r="Q34" s="113">
        <v>0</v>
      </c>
      <c r="R34" s="93">
        <v>54</v>
      </c>
      <c r="S34" s="93" t="s">
        <v>129</v>
      </c>
      <c r="T34" s="94">
        <f t="shared" si="5"/>
        <v>0</v>
      </c>
      <c r="U34" s="113">
        <v>0</v>
      </c>
      <c r="V34" s="93">
        <v>52</v>
      </c>
      <c r="W34" s="93" t="s">
        <v>129</v>
      </c>
      <c r="X34" s="94">
        <f t="shared" si="6"/>
        <v>0</v>
      </c>
      <c r="Y34" s="95">
        <v>0</v>
      </c>
      <c r="Z34" s="93">
        <v>37</v>
      </c>
      <c r="AA34" s="93" t="s">
        <v>129</v>
      </c>
      <c r="AB34" s="94">
        <f t="shared" si="7"/>
        <v>0</v>
      </c>
      <c r="AC34" s="113">
        <v>0</v>
      </c>
      <c r="AD34" s="93">
        <v>39</v>
      </c>
      <c r="AE34" s="93" t="s">
        <v>129</v>
      </c>
      <c r="AF34" s="94">
        <f t="shared" si="8"/>
        <v>0</v>
      </c>
      <c r="AG34" s="113">
        <v>0</v>
      </c>
      <c r="AH34" s="93">
        <v>31</v>
      </c>
      <c r="AI34" s="93" t="s">
        <v>129</v>
      </c>
      <c r="AJ34" s="94">
        <f t="shared" si="9"/>
        <v>0.25</v>
      </c>
      <c r="AK34" s="113">
        <v>0</v>
      </c>
      <c r="AL34" s="93">
        <v>31</v>
      </c>
      <c r="AM34" s="93" t="s">
        <v>129</v>
      </c>
      <c r="AN34" s="94">
        <f t="shared" si="10"/>
        <v>0.25</v>
      </c>
      <c r="AO34" s="113">
        <v>0</v>
      </c>
      <c r="AP34" s="96">
        <v>25</v>
      </c>
      <c r="AQ34" s="96" t="s">
        <v>129</v>
      </c>
      <c r="AR34" s="104">
        <f t="shared" si="11"/>
        <v>0.25</v>
      </c>
      <c r="AS34" s="113">
        <v>0</v>
      </c>
      <c r="AT34" s="96">
        <v>32</v>
      </c>
      <c r="AU34" s="96" t="s">
        <v>129</v>
      </c>
      <c r="AV34" s="104">
        <f t="shared" si="13"/>
        <v>0.25</v>
      </c>
      <c r="AW34" s="113">
        <v>0</v>
      </c>
      <c r="AX34" s="93">
        <v>35</v>
      </c>
      <c r="AY34" s="93">
        <v>35</v>
      </c>
      <c r="AZ34" s="94">
        <f t="shared" si="14"/>
        <v>0.5</v>
      </c>
      <c r="BA34" s="113">
        <f>(101-AY34)*AZ34</f>
        <v>33</v>
      </c>
      <c r="BB34" s="93">
        <v>27</v>
      </c>
      <c r="BC34" s="93">
        <v>24</v>
      </c>
      <c r="BD34" s="94">
        <f t="shared" si="15"/>
        <v>0.5</v>
      </c>
      <c r="BE34" s="113">
        <f>(101-BC34)*BD34</f>
        <v>38.5</v>
      </c>
      <c r="BF34" s="93">
        <v>48</v>
      </c>
      <c r="BG34" s="93" t="s">
        <v>129</v>
      </c>
      <c r="BH34" s="94">
        <f t="shared" si="16"/>
        <v>0.5</v>
      </c>
      <c r="BI34" s="95">
        <v>0</v>
      </c>
      <c r="BJ34" s="93">
        <v>38</v>
      </c>
      <c r="BK34" s="93">
        <v>0</v>
      </c>
      <c r="BL34" s="94">
        <f t="shared" si="18"/>
        <v>1</v>
      </c>
      <c r="BM34" s="98">
        <f t="shared" si="19"/>
        <v>0</v>
      </c>
      <c r="BN34" s="93">
        <v>21</v>
      </c>
      <c r="BO34" s="93">
        <v>18</v>
      </c>
      <c r="BP34" s="94">
        <f t="shared" si="20"/>
        <v>1</v>
      </c>
      <c r="BQ34" s="98">
        <f t="shared" si="21"/>
        <v>83</v>
      </c>
      <c r="BR34" s="93">
        <v>37</v>
      </c>
      <c r="BS34" s="93">
        <v>33</v>
      </c>
      <c r="BT34" s="94">
        <f t="shared" si="22"/>
        <v>1</v>
      </c>
      <c r="BU34" s="98">
        <f t="shared" si="23"/>
        <v>68</v>
      </c>
      <c r="BV34" s="93">
        <v>25</v>
      </c>
      <c r="BW34" s="93">
        <v>23</v>
      </c>
      <c r="BX34" s="94">
        <f t="shared" si="24"/>
        <v>1</v>
      </c>
      <c r="BY34" s="98">
        <f t="shared" si="25"/>
        <v>78</v>
      </c>
      <c r="BZ34" s="99">
        <f>LARGE(CHOOSE({1,2,3,4,5,6,7,8,9,10,11,12,13,14,15,16,17},M34,Q34,U34,Y34,AC34,AG34,AK34,AO34,AS34,AW34,BA34,BE34,BI34,BM34,BQ34,BU34,BY34),1)+LARGE(CHOOSE({1,2,3,4,5,6,7,8,9,10,11,12,13,14,15,16,17},M34,Q34,U34,Y34,AC34,AG34,AK34,AO34,AS34,AW34,BA34,BE34,BI34,BM34,BQ34,BU34,BY34),2)+I34</f>
        <v>230</v>
      </c>
    </row>
    <row r="35" spans="1:78" ht="18.75" x14ac:dyDescent="0.25">
      <c r="A35" s="89">
        <v>29</v>
      </c>
      <c r="B35" s="100" t="s">
        <v>233</v>
      </c>
      <c r="C35" s="100" t="s">
        <v>6</v>
      </c>
      <c r="D35" s="101" t="s">
        <v>4</v>
      </c>
      <c r="E35" s="107" t="s">
        <v>234</v>
      </c>
      <c r="F35" s="93">
        <v>49</v>
      </c>
      <c r="G35" s="93">
        <v>33</v>
      </c>
      <c r="H35" s="94">
        <f t="shared" si="0"/>
        <v>1</v>
      </c>
      <c r="I35" s="98">
        <f t="shared" si="1"/>
        <v>68</v>
      </c>
      <c r="J35" s="89">
        <v>54</v>
      </c>
      <c r="K35" s="101" t="s">
        <v>129</v>
      </c>
      <c r="L35" s="94">
        <f t="shared" si="2"/>
        <v>0.25</v>
      </c>
      <c r="M35" s="95">
        <v>0</v>
      </c>
      <c r="N35" s="89">
        <v>42</v>
      </c>
      <c r="O35" s="89" t="s">
        <v>129</v>
      </c>
      <c r="P35" s="94">
        <f t="shared" si="4"/>
        <v>0</v>
      </c>
      <c r="Q35" s="95">
        <v>0</v>
      </c>
      <c r="R35" s="89">
        <v>54</v>
      </c>
      <c r="S35" s="93" t="s">
        <v>129</v>
      </c>
      <c r="T35" s="94">
        <f t="shared" si="5"/>
        <v>0</v>
      </c>
      <c r="U35" s="95">
        <v>0</v>
      </c>
      <c r="V35" s="89">
        <v>52</v>
      </c>
      <c r="W35" s="89" t="s">
        <v>129</v>
      </c>
      <c r="X35" s="94">
        <f t="shared" si="6"/>
        <v>0</v>
      </c>
      <c r="Y35" s="95">
        <v>0</v>
      </c>
      <c r="Z35" s="89">
        <v>37</v>
      </c>
      <c r="AA35" s="89" t="s">
        <v>129</v>
      </c>
      <c r="AB35" s="94">
        <f t="shared" si="7"/>
        <v>0</v>
      </c>
      <c r="AC35" s="95">
        <v>0</v>
      </c>
      <c r="AD35" s="89">
        <v>39</v>
      </c>
      <c r="AE35" s="89" t="s">
        <v>129</v>
      </c>
      <c r="AF35" s="94">
        <f t="shared" si="8"/>
        <v>0</v>
      </c>
      <c r="AG35" s="95">
        <v>0</v>
      </c>
      <c r="AH35" s="89">
        <v>31</v>
      </c>
      <c r="AI35" s="89" t="s">
        <v>129</v>
      </c>
      <c r="AJ35" s="94">
        <f t="shared" si="9"/>
        <v>0.25</v>
      </c>
      <c r="AK35" s="95">
        <v>0</v>
      </c>
      <c r="AL35" s="89">
        <v>31</v>
      </c>
      <c r="AM35" s="89" t="s">
        <v>129</v>
      </c>
      <c r="AN35" s="94">
        <f t="shared" si="10"/>
        <v>0.25</v>
      </c>
      <c r="AO35" s="95">
        <v>0</v>
      </c>
      <c r="AP35" s="89">
        <v>25</v>
      </c>
      <c r="AQ35" s="89" t="s">
        <v>129</v>
      </c>
      <c r="AR35" s="94">
        <f t="shared" si="11"/>
        <v>0.25</v>
      </c>
      <c r="AS35" s="95">
        <v>0</v>
      </c>
      <c r="AT35" s="89">
        <v>32</v>
      </c>
      <c r="AU35" s="89" t="s">
        <v>129</v>
      </c>
      <c r="AV35" s="94">
        <f t="shared" si="13"/>
        <v>0.25</v>
      </c>
      <c r="AW35" s="95">
        <v>0</v>
      </c>
      <c r="AX35" s="89">
        <v>35</v>
      </c>
      <c r="AY35" s="89">
        <v>19</v>
      </c>
      <c r="AZ35" s="94">
        <f t="shared" si="14"/>
        <v>0.5</v>
      </c>
      <c r="BA35" s="95">
        <f>(101-AY35)*AZ35</f>
        <v>41</v>
      </c>
      <c r="BB35" s="89">
        <v>27</v>
      </c>
      <c r="BC35" s="89" t="s">
        <v>129</v>
      </c>
      <c r="BD35" s="94">
        <f t="shared" si="15"/>
        <v>0.5</v>
      </c>
      <c r="BE35" s="95">
        <v>0</v>
      </c>
      <c r="BF35" s="89">
        <v>48</v>
      </c>
      <c r="BG35" s="89" t="s">
        <v>129</v>
      </c>
      <c r="BH35" s="94">
        <f t="shared" si="16"/>
        <v>0.5</v>
      </c>
      <c r="BI35" s="95">
        <v>0</v>
      </c>
      <c r="BJ35" s="93">
        <v>38</v>
      </c>
      <c r="BK35" s="93">
        <v>23</v>
      </c>
      <c r="BL35" s="94">
        <f t="shared" si="18"/>
        <v>1</v>
      </c>
      <c r="BM35" s="98">
        <f t="shared" si="19"/>
        <v>78</v>
      </c>
      <c r="BN35" s="93">
        <v>21</v>
      </c>
      <c r="BO35" s="93">
        <v>0</v>
      </c>
      <c r="BP35" s="94">
        <f t="shared" si="20"/>
        <v>1</v>
      </c>
      <c r="BQ35" s="98">
        <f t="shared" si="21"/>
        <v>0</v>
      </c>
      <c r="BR35" s="93">
        <v>37</v>
      </c>
      <c r="BS35" s="93">
        <v>0</v>
      </c>
      <c r="BT35" s="94">
        <f t="shared" si="22"/>
        <v>1</v>
      </c>
      <c r="BU35" s="98">
        <f t="shared" si="23"/>
        <v>0</v>
      </c>
      <c r="BV35" s="93">
        <v>25</v>
      </c>
      <c r="BW35" s="93">
        <v>20</v>
      </c>
      <c r="BX35" s="94">
        <f t="shared" si="24"/>
        <v>1</v>
      </c>
      <c r="BY35" s="98">
        <f t="shared" si="25"/>
        <v>81</v>
      </c>
      <c r="BZ35" s="99">
        <f>LARGE(CHOOSE({1,2,3,4,5,6,7,8,9,10,11,12,13,14,15,16,17},M35,Q35,U35,Y35,AC35,AG35,AK35,AO35,AS35,AW35,BA35,BE35,BI35,BM35,BQ35,BU35,BY35),1)+LARGE(CHOOSE({1,2,3,4,5,6,7,8,9,10,11,12,13,14,15,16,17},M35,Q35,U35,Y35,AC35,AG35,AK35,AO35,AS35,AW35,BA35,BE35,BI35,BM35,BQ35,BU35,BY35),2)+I35</f>
        <v>227</v>
      </c>
    </row>
    <row r="36" spans="1:78" ht="18.75" x14ac:dyDescent="0.25">
      <c r="A36" s="89">
        <v>30</v>
      </c>
      <c r="B36" s="100" t="s">
        <v>271</v>
      </c>
      <c r="C36" s="100" t="s">
        <v>180</v>
      </c>
      <c r="D36" s="101" t="s">
        <v>4</v>
      </c>
      <c r="E36" s="102" t="s">
        <v>272</v>
      </c>
      <c r="F36" s="93">
        <v>49</v>
      </c>
      <c r="G36" s="93">
        <v>42</v>
      </c>
      <c r="H36" s="94">
        <f t="shared" si="0"/>
        <v>1</v>
      </c>
      <c r="I36" s="98">
        <f t="shared" si="1"/>
        <v>59</v>
      </c>
      <c r="J36" s="93">
        <v>54</v>
      </c>
      <c r="K36" s="101" t="s">
        <v>129</v>
      </c>
      <c r="L36" s="94">
        <f t="shared" si="2"/>
        <v>0.25</v>
      </c>
      <c r="M36" s="95">
        <v>0</v>
      </c>
      <c r="N36" s="93">
        <v>42</v>
      </c>
      <c r="O36" s="89" t="s">
        <v>129</v>
      </c>
      <c r="P36" s="94">
        <f t="shared" si="4"/>
        <v>0</v>
      </c>
      <c r="Q36" s="95">
        <v>0</v>
      </c>
      <c r="R36" s="93">
        <v>54</v>
      </c>
      <c r="S36" s="93" t="s">
        <v>129</v>
      </c>
      <c r="T36" s="94">
        <f t="shared" si="5"/>
        <v>0</v>
      </c>
      <c r="U36" s="95">
        <v>0</v>
      </c>
      <c r="V36" s="93">
        <v>52</v>
      </c>
      <c r="W36" s="93" t="s">
        <v>129</v>
      </c>
      <c r="X36" s="94">
        <f t="shared" si="6"/>
        <v>0</v>
      </c>
      <c r="Y36" s="95">
        <v>0</v>
      </c>
      <c r="Z36" s="93">
        <v>37</v>
      </c>
      <c r="AA36" s="93" t="s">
        <v>129</v>
      </c>
      <c r="AB36" s="94">
        <f t="shared" si="7"/>
        <v>0</v>
      </c>
      <c r="AC36" s="95">
        <v>0</v>
      </c>
      <c r="AD36" s="93">
        <v>39</v>
      </c>
      <c r="AE36" s="93" t="s">
        <v>129</v>
      </c>
      <c r="AF36" s="94">
        <f t="shared" si="8"/>
        <v>0</v>
      </c>
      <c r="AG36" s="95">
        <v>0</v>
      </c>
      <c r="AH36" s="93">
        <v>31</v>
      </c>
      <c r="AI36" s="93" t="s">
        <v>129</v>
      </c>
      <c r="AJ36" s="94">
        <f t="shared" si="9"/>
        <v>0.25</v>
      </c>
      <c r="AK36" s="95">
        <v>0</v>
      </c>
      <c r="AL36" s="93">
        <v>31</v>
      </c>
      <c r="AM36" s="93" t="s">
        <v>129</v>
      </c>
      <c r="AN36" s="94">
        <f t="shared" si="10"/>
        <v>0.25</v>
      </c>
      <c r="AO36" s="95">
        <v>0</v>
      </c>
      <c r="AP36" s="93">
        <v>25</v>
      </c>
      <c r="AQ36" s="93" t="s">
        <v>129</v>
      </c>
      <c r="AR36" s="94">
        <f t="shared" si="11"/>
        <v>0.25</v>
      </c>
      <c r="AS36" s="95">
        <v>0</v>
      </c>
      <c r="AT36" s="93">
        <v>32</v>
      </c>
      <c r="AU36" s="93" t="s">
        <v>129</v>
      </c>
      <c r="AV36" s="94">
        <f t="shared" si="13"/>
        <v>0.25</v>
      </c>
      <c r="AW36" s="95">
        <v>0</v>
      </c>
      <c r="AX36" s="93">
        <v>35</v>
      </c>
      <c r="AY36" s="93" t="s">
        <v>129</v>
      </c>
      <c r="AZ36" s="94">
        <f t="shared" si="14"/>
        <v>0.5</v>
      </c>
      <c r="BA36" s="95">
        <v>0</v>
      </c>
      <c r="BB36" s="93">
        <v>27</v>
      </c>
      <c r="BC36" s="93" t="s">
        <v>129</v>
      </c>
      <c r="BD36" s="94">
        <f t="shared" si="15"/>
        <v>0.5</v>
      </c>
      <c r="BE36" s="95">
        <v>0</v>
      </c>
      <c r="BF36" s="93">
        <v>48</v>
      </c>
      <c r="BG36" s="93" t="s">
        <v>129</v>
      </c>
      <c r="BH36" s="94">
        <f t="shared" si="16"/>
        <v>0.5</v>
      </c>
      <c r="BI36" s="95">
        <v>0</v>
      </c>
      <c r="BJ36" s="93">
        <v>38</v>
      </c>
      <c r="BK36" s="93">
        <v>24</v>
      </c>
      <c r="BL36" s="94">
        <f t="shared" si="18"/>
        <v>1</v>
      </c>
      <c r="BM36" s="98">
        <f t="shared" si="19"/>
        <v>77</v>
      </c>
      <c r="BN36" s="93">
        <v>21</v>
      </c>
      <c r="BO36" s="93">
        <v>12</v>
      </c>
      <c r="BP36" s="94">
        <f t="shared" si="20"/>
        <v>1</v>
      </c>
      <c r="BQ36" s="98">
        <f t="shared" si="21"/>
        <v>89</v>
      </c>
      <c r="BR36" s="93">
        <v>37</v>
      </c>
      <c r="BS36" s="93">
        <v>37</v>
      </c>
      <c r="BT36" s="94">
        <f t="shared" si="22"/>
        <v>1</v>
      </c>
      <c r="BU36" s="98">
        <f t="shared" si="23"/>
        <v>64</v>
      </c>
      <c r="BV36" s="93">
        <v>25</v>
      </c>
      <c r="BW36" s="93">
        <v>0</v>
      </c>
      <c r="BX36" s="94">
        <f t="shared" si="24"/>
        <v>1</v>
      </c>
      <c r="BY36" s="98">
        <f t="shared" si="25"/>
        <v>0</v>
      </c>
      <c r="BZ36" s="99">
        <f>LARGE(CHOOSE({1,2,3,4,5,6,7,8,9,10,11,12,13,14,15,16,17},M36,Q36,U36,Y36,AC36,AG36,AK36,AO36,AS36,AW36,BA36,BE36,BI36,BM36,BQ36,BU36,BY36),1)+LARGE(CHOOSE({1,2,3,4,5,6,7,8,9,10,11,12,13,14,15,16,17},M36,Q36,U36,Y36,AC36,AG36,AK36,AO36,AS36,AW36,BA36,BE36,BI36,BM36,BQ36,BU36,BY36),2)+I36</f>
        <v>225</v>
      </c>
    </row>
    <row r="37" spans="1:78" ht="18.75" x14ac:dyDescent="0.25">
      <c r="A37" s="89">
        <v>31</v>
      </c>
      <c r="B37" s="110" t="s">
        <v>245</v>
      </c>
      <c r="C37" s="100" t="s">
        <v>31</v>
      </c>
      <c r="D37" s="101" t="s">
        <v>5</v>
      </c>
      <c r="E37" s="102" t="s">
        <v>246</v>
      </c>
      <c r="F37" s="93">
        <v>49</v>
      </c>
      <c r="G37" s="93">
        <v>38</v>
      </c>
      <c r="H37" s="94">
        <f t="shared" si="0"/>
        <v>1</v>
      </c>
      <c r="I37" s="98">
        <f t="shared" si="1"/>
        <v>63</v>
      </c>
      <c r="J37" s="89">
        <v>54</v>
      </c>
      <c r="K37" s="101" t="s">
        <v>129</v>
      </c>
      <c r="L37" s="94">
        <f t="shared" si="2"/>
        <v>0.25</v>
      </c>
      <c r="M37" s="95">
        <v>0</v>
      </c>
      <c r="N37" s="89">
        <v>42</v>
      </c>
      <c r="O37" s="89" t="s">
        <v>129</v>
      </c>
      <c r="P37" s="94">
        <f t="shared" si="4"/>
        <v>0</v>
      </c>
      <c r="Q37" s="95">
        <v>0</v>
      </c>
      <c r="R37" s="89">
        <v>54</v>
      </c>
      <c r="S37" s="93" t="s">
        <v>129</v>
      </c>
      <c r="T37" s="94">
        <f t="shared" si="5"/>
        <v>0</v>
      </c>
      <c r="U37" s="95">
        <v>0</v>
      </c>
      <c r="V37" s="89">
        <v>52</v>
      </c>
      <c r="W37" s="89" t="s">
        <v>129</v>
      </c>
      <c r="X37" s="94">
        <f t="shared" si="6"/>
        <v>0</v>
      </c>
      <c r="Y37" s="95">
        <v>0</v>
      </c>
      <c r="Z37" s="89">
        <v>37</v>
      </c>
      <c r="AA37" s="89" t="s">
        <v>129</v>
      </c>
      <c r="AB37" s="94">
        <f t="shared" si="7"/>
        <v>0</v>
      </c>
      <c r="AC37" s="95">
        <v>0</v>
      </c>
      <c r="AD37" s="89">
        <v>39</v>
      </c>
      <c r="AE37" s="89" t="s">
        <v>129</v>
      </c>
      <c r="AF37" s="94">
        <f t="shared" si="8"/>
        <v>0</v>
      </c>
      <c r="AG37" s="95">
        <v>0</v>
      </c>
      <c r="AH37" s="89">
        <v>31</v>
      </c>
      <c r="AI37" s="89" t="s">
        <v>129</v>
      </c>
      <c r="AJ37" s="94">
        <f t="shared" si="9"/>
        <v>0.25</v>
      </c>
      <c r="AK37" s="95">
        <v>0</v>
      </c>
      <c r="AL37" s="89">
        <v>31</v>
      </c>
      <c r="AM37" s="89" t="s">
        <v>129</v>
      </c>
      <c r="AN37" s="94">
        <f t="shared" si="10"/>
        <v>0.25</v>
      </c>
      <c r="AO37" s="95">
        <v>0</v>
      </c>
      <c r="AP37" s="89">
        <v>25</v>
      </c>
      <c r="AQ37" s="89" t="s">
        <v>129</v>
      </c>
      <c r="AR37" s="94">
        <f t="shared" si="11"/>
        <v>0.25</v>
      </c>
      <c r="AS37" s="95">
        <v>0</v>
      </c>
      <c r="AT37" s="89">
        <v>32</v>
      </c>
      <c r="AU37" s="89" t="s">
        <v>129</v>
      </c>
      <c r="AV37" s="94">
        <f t="shared" si="13"/>
        <v>0.25</v>
      </c>
      <c r="AW37" s="95">
        <v>0</v>
      </c>
      <c r="AX37" s="89">
        <v>35</v>
      </c>
      <c r="AY37" s="89">
        <v>27</v>
      </c>
      <c r="AZ37" s="94">
        <f t="shared" si="14"/>
        <v>0.5</v>
      </c>
      <c r="BA37" s="95">
        <f>(101-AY37)*AZ37</f>
        <v>37</v>
      </c>
      <c r="BB37" s="93">
        <v>27</v>
      </c>
      <c r="BC37" s="93" t="s">
        <v>129</v>
      </c>
      <c r="BD37" s="94">
        <f t="shared" si="15"/>
        <v>0.5</v>
      </c>
      <c r="BE37" s="95">
        <v>0</v>
      </c>
      <c r="BF37" s="93">
        <v>48</v>
      </c>
      <c r="BG37" s="93" t="s">
        <v>129</v>
      </c>
      <c r="BH37" s="94">
        <f t="shared" si="16"/>
        <v>0.5</v>
      </c>
      <c r="BI37" s="95">
        <v>0</v>
      </c>
      <c r="BJ37" s="93">
        <v>38</v>
      </c>
      <c r="BK37" s="93">
        <v>28</v>
      </c>
      <c r="BL37" s="94">
        <f t="shared" si="18"/>
        <v>1</v>
      </c>
      <c r="BM37" s="98">
        <f t="shared" si="19"/>
        <v>73</v>
      </c>
      <c r="BN37" s="93">
        <v>21</v>
      </c>
      <c r="BO37" s="93">
        <v>16</v>
      </c>
      <c r="BP37" s="94">
        <f t="shared" si="20"/>
        <v>1</v>
      </c>
      <c r="BQ37" s="98">
        <f t="shared" si="21"/>
        <v>85</v>
      </c>
      <c r="BR37" s="93">
        <v>37</v>
      </c>
      <c r="BS37" s="93">
        <v>0</v>
      </c>
      <c r="BT37" s="94">
        <f t="shared" si="22"/>
        <v>1</v>
      </c>
      <c r="BU37" s="98">
        <f t="shared" si="23"/>
        <v>0</v>
      </c>
      <c r="BV37" s="93">
        <v>25</v>
      </c>
      <c r="BW37" s="93">
        <v>0</v>
      </c>
      <c r="BX37" s="94">
        <f t="shared" si="24"/>
        <v>1</v>
      </c>
      <c r="BY37" s="98">
        <f t="shared" si="25"/>
        <v>0</v>
      </c>
      <c r="BZ37" s="99">
        <f>LARGE(CHOOSE({1,2,3,4,5,6,7,8,9,10,11,12,13,14,15,16,17},M37,Q37,U37,Y37,AC37,AG37,AK37,AO37,AS37,AW37,BA37,BE37,BI37,BM37,BQ37,BU37,BY37),1)+LARGE(CHOOSE({1,2,3,4,5,6,7,8,9,10,11,12,13,14,15,16,17},M37,Q37,U37,Y37,AC37,AG37,AK37,AO37,AS37,AW37,BA37,BE37,BI37,BM37,BQ37,BU37,BY37),2)+I37</f>
        <v>221</v>
      </c>
    </row>
    <row r="38" spans="1:78" ht="18.75" x14ac:dyDescent="0.25">
      <c r="A38" s="89">
        <v>32</v>
      </c>
      <c r="B38" s="100" t="s">
        <v>415</v>
      </c>
      <c r="C38" s="100" t="s">
        <v>31</v>
      </c>
      <c r="D38" s="101" t="s">
        <v>5</v>
      </c>
      <c r="E38" s="102" t="s">
        <v>416</v>
      </c>
      <c r="F38" s="93">
        <v>49</v>
      </c>
      <c r="G38" s="93">
        <v>39</v>
      </c>
      <c r="H38" s="94">
        <f t="shared" si="0"/>
        <v>1</v>
      </c>
      <c r="I38" s="98">
        <f t="shared" si="1"/>
        <v>62</v>
      </c>
      <c r="J38" s="93">
        <v>54</v>
      </c>
      <c r="K38" s="101" t="s">
        <v>129</v>
      </c>
      <c r="L38" s="94">
        <f t="shared" si="2"/>
        <v>0.25</v>
      </c>
      <c r="M38" s="95">
        <v>0</v>
      </c>
      <c r="N38" s="93">
        <v>42</v>
      </c>
      <c r="O38" s="89" t="s">
        <v>129</v>
      </c>
      <c r="P38" s="94">
        <f t="shared" si="4"/>
        <v>0</v>
      </c>
      <c r="Q38" s="95">
        <v>0</v>
      </c>
      <c r="R38" s="93">
        <v>54</v>
      </c>
      <c r="S38" s="93" t="s">
        <v>129</v>
      </c>
      <c r="T38" s="94">
        <f t="shared" si="5"/>
        <v>0</v>
      </c>
      <c r="U38" s="95">
        <v>0</v>
      </c>
      <c r="V38" s="93">
        <v>52</v>
      </c>
      <c r="W38" s="93" t="s">
        <v>129</v>
      </c>
      <c r="X38" s="94">
        <f t="shared" si="6"/>
        <v>0</v>
      </c>
      <c r="Y38" s="95">
        <v>0</v>
      </c>
      <c r="Z38" s="93">
        <v>37</v>
      </c>
      <c r="AA38" s="93" t="s">
        <v>129</v>
      </c>
      <c r="AB38" s="94">
        <f t="shared" si="7"/>
        <v>0</v>
      </c>
      <c r="AC38" s="95">
        <v>0</v>
      </c>
      <c r="AD38" s="93">
        <v>39</v>
      </c>
      <c r="AE38" s="93" t="s">
        <v>129</v>
      </c>
      <c r="AF38" s="94">
        <f t="shared" si="8"/>
        <v>0</v>
      </c>
      <c r="AG38" s="95">
        <v>0</v>
      </c>
      <c r="AH38" s="93">
        <v>31</v>
      </c>
      <c r="AI38" s="93" t="s">
        <v>129</v>
      </c>
      <c r="AJ38" s="94">
        <f t="shared" si="9"/>
        <v>0.25</v>
      </c>
      <c r="AK38" s="95">
        <v>0</v>
      </c>
      <c r="AL38" s="93">
        <v>31</v>
      </c>
      <c r="AM38" s="93" t="s">
        <v>129</v>
      </c>
      <c r="AN38" s="94">
        <f t="shared" si="10"/>
        <v>0.25</v>
      </c>
      <c r="AO38" s="95">
        <v>0</v>
      </c>
      <c r="AP38" s="93">
        <v>25</v>
      </c>
      <c r="AQ38" s="93" t="s">
        <v>129</v>
      </c>
      <c r="AR38" s="94">
        <f t="shared" si="11"/>
        <v>0.25</v>
      </c>
      <c r="AS38" s="95">
        <v>0</v>
      </c>
      <c r="AT38" s="93">
        <v>32</v>
      </c>
      <c r="AU38" s="93" t="s">
        <v>129</v>
      </c>
      <c r="AV38" s="94">
        <f t="shared" si="13"/>
        <v>0.25</v>
      </c>
      <c r="AW38" s="95">
        <v>0</v>
      </c>
      <c r="AX38" s="93">
        <v>35</v>
      </c>
      <c r="AY38" s="93" t="s">
        <v>129</v>
      </c>
      <c r="AZ38" s="94">
        <f t="shared" si="14"/>
        <v>0.5</v>
      </c>
      <c r="BA38" s="95">
        <v>0</v>
      </c>
      <c r="BB38" s="93">
        <v>27</v>
      </c>
      <c r="BC38" s="93" t="s">
        <v>129</v>
      </c>
      <c r="BD38" s="94">
        <f t="shared" si="15"/>
        <v>0.5</v>
      </c>
      <c r="BE38" s="95">
        <v>0</v>
      </c>
      <c r="BF38" s="93">
        <v>48</v>
      </c>
      <c r="BG38" s="93" t="s">
        <v>129</v>
      </c>
      <c r="BH38" s="94">
        <f t="shared" si="16"/>
        <v>0.5</v>
      </c>
      <c r="BI38" s="95">
        <v>0</v>
      </c>
      <c r="BJ38" s="93">
        <v>38</v>
      </c>
      <c r="BK38" s="93">
        <v>0</v>
      </c>
      <c r="BL38" s="94">
        <f t="shared" si="18"/>
        <v>1</v>
      </c>
      <c r="BM38" s="98">
        <f t="shared" si="19"/>
        <v>0</v>
      </c>
      <c r="BN38" s="93">
        <v>21</v>
      </c>
      <c r="BO38" s="93">
        <v>21</v>
      </c>
      <c r="BP38" s="94">
        <f t="shared" si="20"/>
        <v>1</v>
      </c>
      <c r="BQ38" s="98">
        <f t="shared" si="21"/>
        <v>80</v>
      </c>
      <c r="BR38" s="93">
        <v>37</v>
      </c>
      <c r="BS38" s="93">
        <v>32</v>
      </c>
      <c r="BT38" s="94">
        <f t="shared" si="22"/>
        <v>1</v>
      </c>
      <c r="BU38" s="98">
        <f t="shared" si="23"/>
        <v>69</v>
      </c>
      <c r="BV38" s="93">
        <v>25</v>
      </c>
      <c r="BW38" s="93">
        <v>0</v>
      </c>
      <c r="BX38" s="94">
        <f t="shared" si="24"/>
        <v>1</v>
      </c>
      <c r="BY38" s="98">
        <f t="shared" si="25"/>
        <v>0</v>
      </c>
      <c r="BZ38" s="99">
        <f>LARGE(CHOOSE({1,2,3,4,5,6,7,8,9,10,11,12,13,14,15,16,17},M38,Q38,U38,Y38,AC38,AG38,AK38,AO38,AS38,AW38,BA38,BE38,BI38,BM38,BQ38,BU38,BY38),1)+LARGE(CHOOSE({1,2,3,4,5,6,7,8,9,10,11,12,13,14,15,16,17},M38,Q38,U38,Y38,AC38,AG38,AK38,AO38,AS38,AW38,BA38,BE38,BI38,BM38,BQ38,BU38,BY38),2)+I38</f>
        <v>211</v>
      </c>
    </row>
    <row r="39" spans="1:78" ht="18.75" x14ac:dyDescent="0.25">
      <c r="A39" s="89">
        <v>33</v>
      </c>
      <c r="B39" s="100" t="s">
        <v>444</v>
      </c>
      <c r="C39" s="100" t="s">
        <v>31</v>
      </c>
      <c r="D39" s="101" t="s">
        <v>4</v>
      </c>
      <c r="E39" s="102" t="s">
        <v>417</v>
      </c>
      <c r="F39" s="93">
        <v>49</v>
      </c>
      <c r="G39" s="93">
        <v>44</v>
      </c>
      <c r="H39" s="94">
        <f t="shared" si="0"/>
        <v>1</v>
      </c>
      <c r="I39" s="98">
        <f t="shared" si="1"/>
        <v>57</v>
      </c>
      <c r="J39" s="93">
        <v>54</v>
      </c>
      <c r="K39" s="101" t="s">
        <v>129</v>
      </c>
      <c r="L39" s="94">
        <f t="shared" si="2"/>
        <v>0.25</v>
      </c>
      <c r="M39" s="95">
        <v>0</v>
      </c>
      <c r="N39" s="93">
        <v>42</v>
      </c>
      <c r="O39" s="89" t="s">
        <v>129</v>
      </c>
      <c r="P39" s="94">
        <f t="shared" si="4"/>
        <v>0</v>
      </c>
      <c r="Q39" s="95">
        <v>0</v>
      </c>
      <c r="R39" s="93">
        <v>54</v>
      </c>
      <c r="S39" s="93" t="s">
        <v>129</v>
      </c>
      <c r="T39" s="94">
        <f t="shared" si="5"/>
        <v>0</v>
      </c>
      <c r="U39" s="95">
        <v>0</v>
      </c>
      <c r="V39" s="93">
        <v>52</v>
      </c>
      <c r="W39" s="93" t="s">
        <v>129</v>
      </c>
      <c r="X39" s="94">
        <f t="shared" si="6"/>
        <v>0</v>
      </c>
      <c r="Y39" s="95">
        <v>0</v>
      </c>
      <c r="Z39" s="93">
        <v>37</v>
      </c>
      <c r="AA39" s="93" t="s">
        <v>129</v>
      </c>
      <c r="AB39" s="94">
        <f t="shared" si="7"/>
        <v>0</v>
      </c>
      <c r="AC39" s="95">
        <v>0</v>
      </c>
      <c r="AD39" s="93">
        <v>39</v>
      </c>
      <c r="AE39" s="93" t="s">
        <v>129</v>
      </c>
      <c r="AF39" s="94">
        <f t="shared" si="8"/>
        <v>0</v>
      </c>
      <c r="AG39" s="95">
        <v>0</v>
      </c>
      <c r="AH39" s="93">
        <v>31</v>
      </c>
      <c r="AI39" s="93" t="s">
        <v>129</v>
      </c>
      <c r="AJ39" s="94">
        <f t="shared" si="9"/>
        <v>0.25</v>
      </c>
      <c r="AK39" s="95">
        <v>0</v>
      </c>
      <c r="AL39" s="93">
        <v>31</v>
      </c>
      <c r="AM39" s="93" t="s">
        <v>129</v>
      </c>
      <c r="AN39" s="94">
        <f t="shared" si="10"/>
        <v>0.25</v>
      </c>
      <c r="AO39" s="95">
        <v>0</v>
      </c>
      <c r="AP39" s="93">
        <v>25</v>
      </c>
      <c r="AQ39" s="93" t="s">
        <v>129</v>
      </c>
      <c r="AR39" s="94">
        <f t="shared" si="11"/>
        <v>0.25</v>
      </c>
      <c r="AS39" s="95">
        <v>0</v>
      </c>
      <c r="AT39" s="93">
        <v>32</v>
      </c>
      <c r="AU39" s="93" t="s">
        <v>129</v>
      </c>
      <c r="AV39" s="94">
        <f t="shared" si="13"/>
        <v>0.25</v>
      </c>
      <c r="AW39" s="95">
        <v>0</v>
      </c>
      <c r="AX39" s="93">
        <v>35</v>
      </c>
      <c r="AY39" s="93" t="s">
        <v>129</v>
      </c>
      <c r="AZ39" s="94">
        <f t="shared" si="14"/>
        <v>0.5</v>
      </c>
      <c r="BA39" s="95">
        <v>0</v>
      </c>
      <c r="BB39" s="93">
        <v>27</v>
      </c>
      <c r="BC39" s="93" t="s">
        <v>129</v>
      </c>
      <c r="BD39" s="94">
        <f t="shared" si="15"/>
        <v>0.5</v>
      </c>
      <c r="BE39" s="95">
        <v>0</v>
      </c>
      <c r="BF39" s="93">
        <v>48</v>
      </c>
      <c r="BG39" s="93" t="s">
        <v>129</v>
      </c>
      <c r="BH39" s="94">
        <f t="shared" si="16"/>
        <v>0.5</v>
      </c>
      <c r="BI39" s="95">
        <v>0</v>
      </c>
      <c r="BJ39" s="93">
        <v>38</v>
      </c>
      <c r="BK39" s="93">
        <v>0</v>
      </c>
      <c r="BL39" s="94">
        <f t="shared" si="18"/>
        <v>1</v>
      </c>
      <c r="BM39" s="98">
        <f t="shared" si="19"/>
        <v>0</v>
      </c>
      <c r="BN39" s="93">
        <v>21</v>
      </c>
      <c r="BO39" s="93">
        <v>19</v>
      </c>
      <c r="BP39" s="94">
        <f t="shared" si="20"/>
        <v>1</v>
      </c>
      <c r="BQ39" s="98">
        <f t="shared" si="21"/>
        <v>82</v>
      </c>
      <c r="BR39" s="93">
        <v>37</v>
      </c>
      <c r="BS39" s="93">
        <v>30</v>
      </c>
      <c r="BT39" s="94">
        <f t="shared" si="22"/>
        <v>1</v>
      </c>
      <c r="BU39" s="98">
        <f t="shared" si="23"/>
        <v>71</v>
      </c>
      <c r="BV39" s="93">
        <v>25</v>
      </c>
      <c r="BW39" s="93">
        <v>0</v>
      </c>
      <c r="BX39" s="94">
        <f t="shared" si="24"/>
        <v>1</v>
      </c>
      <c r="BY39" s="98">
        <f t="shared" si="25"/>
        <v>0</v>
      </c>
      <c r="BZ39" s="99">
        <f>LARGE(CHOOSE({1,2,3,4,5,6,7,8,9,10,11,12,13,14,15,16,17},M39,Q39,U39,Y39,AC39,AG39,AK39,AO39,AS39,AW39,BA39,BE39,BI39,BM39,BQ39,BU39,BY39),1)+LARGE(CHOOSE({1,2,3,4,5,6,7,8,9,10,11,12,13,14,15,16,17},M39,Q39,U39,Y39,AC39,AG39,AK39,AO39,AS39,AW39,BA39,BE39,BI39,BM39,BQ39,BU39,BY39),2)+I39</f>
        <v>210</v>
      </c>
    </row>
    <row r="40" spans="1:78" ht="18.75" x14ac:dyDescent="0.25">
      <c r="A40" s="89">
        <v>34</v>
      </c>
      <c r="B40" s="110" t="s">
        <v>249</v>
      </c>
      <c r="C40" s="111" t="s">
        <v>31</v>
      </c>
      <c r="D40" s="112" t="s">
        <v>4</v>
      </c>
      <c r="E40" s="102" t="s">
        <v>250</v>
      </c>
      <c r="F40" s="93">
        <v>49</v>
      </c>
      <c r="G40" s="93">
        <v>27</v>
      </c>
      <c r="H40" s="94">
        <f t="shared" si="0"/>
        <v>1</v>
      </c>
      <c r="I40" s="98">
        <f t="shared" si="1"/>
        <v>74</v>
      </c>
      <c r="J40" s="93">
        <v>54</v>
      </c>
      <c r="K40" s="112" t="s">
        <v>129</v>
      </c>
      <c r="L40" s="94">
        <f t="shared" si="2"/>
        <v>0.25</v>
      </c>
      <c r="M40" s="113">
        <v>0</v>
      </c>
      <c r="N40" s="93">
        <v>42</v>
      </c>
      <c r="O40" s="93" t="s">
        <v>129</v>
      </c>
      <c r="P40" s="94">
        <f t="shared" si="4"/>
        <v>0</v>
      </c>
      <c r="Q40" s="113">
        <v>0</v>
      </c>
      <c r="R40" s="93">
        <v>54</v>
      </c>
      <c r="S40" s="93" t="s">
        <v>129</v>
      </c>
      <c r="T40" s="94">
        <f t="shared" si="5"/>
        <v>0</v>
      </c>
      <c r="U40" s="113">
        <v>0</v>
      </c>
      <c r="V40" s="93">
        <v>52</v>
      </c>
      <c r="W40" s="93" t="s">
        <v>129</v>
      </c>
      <c r="X40" s="94">
        <f t="shared" si="6"/>
        <v>0</v>
      </c>
      <c r="Y40" s="95">
        <v>0</v>
      </c>
      <c r="Z40" s="93">
        <v>37</v>
      </c>
      <c r="AA40" s="93" t="s">
        <v>129</v>
      </c>
      <c r="AB40" s="94">
        <f t="shared" si="7"/>
        <v>0</v>
      </c>
      <c r="AC40" s="113">
        <v>0</v>
      </c>
      <c r="AD40" s="93">
        <v>39</v>
      </c>
      <c r="AE40" s="93" t="s">
        <v>129</v>
      </c>
      <c r="AF40" s="94">
        <f t="shared" si="8"/>
        <v>0</v>
      </c>
      <c r="AG40" s="113">
        <v>0</v>
      </c>
      <c r="AH40" s="93">
        <v>31</v>
      </c>
      <c r="AI40" s="93" t="s">
        <v>129</v>
      </c>
      <c r="AJ40" s="94">
        <f t="shared" si="9"/>
        <v>0.25</v>
      </c>
      <c r="AK40" s="113">
        <v>0</v>
      </c>
      <c r="AL40" s="93">
        <v>31</v>
      </c>
      <c r="AM40" s="93" t="s">
        <v>129</v>
      </c>
      <c r="AN40" s="94">
        <f t="shared" si="10"/>
        <v>0.25</v>
      </c>
      <c r="AO40" s="113">
        <v>0</v>
      </c>
      <c r="AP40" s="93">
        <v>25</v>
      </c>
      <c r="AQ40" s="93" t="s">
        <v>129</v>
      </c>
      <c r="AR40" s="94">
        <f t="shared" si="11"/>
        <v>0.25</v>
      </c>
      <c r="AS40" s="113">
        <v>0</v>
      </c>
      <c r="AT40" s="93">
        <v>32</v>
      </c>
      <c r="AU40" s="93" t="s">
        <v>129</v>
      </c>
      <c r="AV40" s="94">
        <f t="shared" si="13"/>
        <v>0.25</v>
      </c>
      <c r="AW40" s="113">
        <v>0</v>
      </c>
      <c r="AX40" s="93">
        <v>35</v>
      </c>
      <c r="AY40" s="93">
        <v>33</v>
      </c>
      <c r="AZ40" s="94">
        <f t="shared" si="14"/>
        <v>0.5</v>
      </c>
      <c r="BA40" s="113">
        <f>(101-AY40)*AZ40</f>
        <v>34</v>
      </c>
      <c r="BB40" s="93">
        <v>27</v>
      </c>
      <c r="BC40" s="93" t="s">
        <v>129</v>
      </c>
      <c r="BD40" s="94">
        <f t="shared" si="15"/>
        <v>0.5</v>
      </c>
      <c r="BE40" s="95">
        <v>0</v>
      </c>
      <c r="BF40" s="93">
        <v>48</v>
      </c>
      <c r="BG40" s="93" t="s">
        <v>129</v>
      </c>
      <c r="BH40" s="94">
        <f t="shared" si="16"/>
        <v>0.5</v>
      </c>
      <c r="BI40" s="95">
        <v>0</v>
      </c>
      <c r="BJ40" s="93">
        <v>38</v>
      </c>
      <c r="BK40" s="93">
        <v>26</v>
      </c>
      <c r="BL40" s="94">
        <f t="shared" si="18"/>
        <v>1</v>
      </c>
      <c r="BM40" s="98">
        <f t="shared" si="19"/>
        <v>75</v>
      </c>
      <c r="BN40" s="93">
        <v>21</v>
      </c>
      <c r="BO40" s="93">
        <v>0</v>
      </c>
      <c r="BP40" s="94">
        <f t="shared" si="20"/>
        <v>1</v>
      </c>
      <c r="BQ40" s="98">
        <f t="shared" si="21"/>
        <v>0</v>
      </c>
      <c r="BR40" s="93">
        <v>37</v>
      </c>
      <c r="BS40" s="93">
        <v>0</v>
      </c>
      <c r="BT40" s="94">
        <f t="shared" si="22"/>
        <v>1</v>
      </c>
      <c r="BU40" s="98">
        <f t="shared" si="23"/>
        <v>0</v>
      </c>
      <c r="BV40" s="93">
        <v>25</v>
      </c>
      <c r="BW40" s="93">
        <v>0</v>
      </c>
      <c r="BX40" s="94">
        <f t="shared" si="24"/>
        <v>1</v>
      </c>
      <c r="BY40" s="98">
        <f t="shared" si="25"/>
        <v>0</v>
      </c>
      <c r="BZ40" s="99">
        <f>LARGE(CHOOSE({1,2,3,4,5,6,7,8,9,10,11,12,13,14,15,16,17},M40,Q40,U40,Y40,AC40,AG40,AK40,AO40,AS40,AW40,BA40,BE40,BI40,BM40,BQ40,BU40,BY40),1)+LARGE(CHOOSE({1,2,3,4,5,6,7,8,9,10,11,12,13,14,15,16,17},M40,Q40,U40,Y40,AC40,AG40,AK40,AO40,AS40,AW40,BA40,BE40,BI40,BM40,BQ40,BU40,BY40),2)+I40</f>
        <v>183</v>
      </c>
    </row>
    <row r="41" spans="1:78" ht="18.75" x14ac:dyDescent="0.25">
      <c r="A41" s="89">
        <v>35</v>
      </c>
      <c r="B41" s="100" t="s">
        <v>445</v>
      </c>
      <c r="C41" s="100" t="s">
        <v>446</v>
      </c>
      <c r="D41" s="101" t="s">
        <v>4</v>
      </c>
      <c r="E41" s="102" t="s">
        <v>447</v>
      </c>
      <c r="F41" s="93">
        <v>49</v>
      </c>
      <c r="G41" s="93">
        <v>0</v>
      </c>
      <c r="H41" s="94">
        <f t="shared" si="0"/>
        <v>1</v>
      </c>
      <c r="I41" s="98">
        <f t="shared" si="1"/>
        <v>0</v>
      </c>
      <c r="J41" s="93">
        <v>54</v>
      </c>
      <c r="K41" s="101" t="s">
        <v>129</v>
      </c>
      <c r="L41" s="94">
        <f t="shared" si="2"/>
        <v>0.25</v>
      </c>
      <c r="M41" s="95">
        <v>0</v>
      </c>
      <c r="N41" s="93">
        <v>42</v>
      </c>
      <c r="O41" s="89" t="s">
        <v>129</v>
      </c>
      <c r="P41" s="94">
        <f t="shared" si="4"/>
        <v>0</v>
      </c>
      <c r="Q41" s="95">
        <v>0</v>
      </c>
      <c r="R41" s="93">
        <v>54</v>
      </c>
      <c r="S41" s="93" t="s">
        <v>129</v>
      </c>
      <c r="T41" s="94">
        <f t="shared" si="5"/>
        <v>0</v>
      </c>
      <c r="U41" s="95">
        <v>0</v>
      </c>
      <c r="V41" s="93">
        <v>52</v>
      </c>
      <c r="W41" s="93">
        <v>49</v>
      </c>
      <c r="X41" s="94">
        <f t="shared" si="6"/>
        <v>0</v>
      </c>
      <c r="Y41" s="95">
        <v>0</v>
      </c>
      <c r="Z41" s="93">
        <v>37</v>
      </c>
      <c r="AA41" s="93" t="s">
        <v>129</v>
      </c>
      <c r="AB41" s="94">
        <f t="shared" si="7"/>
        <v>0</v>
      </c>
      <c r="AC41" s="95">
        <v>0</v>
      </c>
      <c r="AD41" s="93">
        <v>39</v>
      </c>
      <c r="AE41" s="93" t="s">
        <v>129</v>
      </c>
      <c r="AF41" s="94">
        <f t="shared" si="8"/>
        <v>0</v>
      </c>
      <c r="AG41" s="95">
        <v>0</v>
      </c>
      <c r="AH41" s="93">
        <v>31</v>
      </c>
      <c r="AI41" s="93" t="s">
        <v>129</v>
      </c>
      <c r="AJ41" s="94">
        <f t="shared" si="9"/>
        <v>0.25</v>
      </c>
      <c r="AK41" s="95">
        <v>0</v>
      </c>
      <c r="AL41" s="93">
        <v>31</v>
      </c>
      <c r="AM41" s="93" t="s">
        <v>129</v>
      </c>
      <c r="AN41" s="94">
        <f t="shared" si="10"/>
        <v>0.25</v>
      </c>
      <c r="AO41" s="95">
        <v>0</v>
      </c>
      <c r="AP41" s="93">
        <v>25</v>
      </c>
      <c r="AQ41" s="93" t="s">
        <v>129</v>
      </c>
      <c r="AR41" s="94">
        <f t="shared" si="11"/>
        <v>0.25</v>
      </c>
      <c r="AS41" s="95">
        <v>0</v>
      </c>
      <c r="AT41" s="93">
        <v>32</v>
      </c>
      <c r="AU41" s="93" t="s">
        <v>129</v>
      </c>
      <c r="AV41" s="94">
        <f t="shared" si="13"/>
        <v>0.25</v>
      </c>
      <c r="AW41" s="95">
        <v>0</v>
      </c>
      <c r="AX41" s="93">
        <v>35</v>
      </c>
      <c r="AY41" s="93" t="s">
        <v>129</v>
      </c>
      <c r="AZ41" s="94">
        <f t="shared" si="14"/>
        <v>0.5</v>
      </c>
      <c r="BA41" s="95">
        <v>0</v>
      </c>
      <c r="BB41" s="93">
        <v>27</v>
      </c>
      <c r="BC41" s="93" t="s">
        <v>129</v>
      </c>
      <c r="BD41" s="94">
        <f t="shared" si="15"/>
        <v>0.5</v>
      </c>
      <c r="BE41" s="95">
        <v>0</v>
      </c>
      <c r="BF41" s="93">
        <v>48</v>
      </c>
      <c r="BG41" s="93" t="s">
        <v>129</v>
      </c>
      <c r="BH41" s="94">
        <f t="shared" si="16"/>
        <v>0.5</v>
      </c>
      <c r="BI41" s="95">
        <v>0</v>
      </c>
      <c r="BJ41" s="93">
        <v>38</v>
      </c>
      <c r="BK41" s="93">
        <v>0</v>
      </c>
      <c r="BL41" s="94">
        <f t="shared" si="18"/>
        <v>1</v>
      </c>
      <c r="BM41" s="98">
        <f t="shared" si="19"/>
        <v>0</v>
      </c>
      <c r="BN41" s="93">
        <v>21</v>
      </c>
      <c r="BO41" s="93">
        <v>0</v>
      </c>
      <c r="BP41" s="94">
        <f t="shared" si="20"/>
        <v>1</v>
      </c>
      <c r="BQ41" s="98">
        <f t="shared" si="21"/>
        <v>0</v>
      </c>
      <c r="BR41" s="93">
        <v>37</v>
      </c>
      <c r="BS41" s="93">
        <v>18</v>
      </c>
      <c r="BT41" s="94">
        <f t="shared" si="22"/>
        <v>1</v>
      </c>
      <c r="BU41" s="98">
        <f t="shared" si="23"/>
        <v>83</v>
      </c>
      <c r="BV41" s="93">
        <v>25</v>
      </c>
      <c r="BW41" s="93">
        <v>6</v>
      </c>
      <c r="BX41" s="94">
        <f t="shared" si="24"/>
        <v>1</v>
      </c>
      <c r="BY41" s="98">
        <f t="shared" si="25"/>
        <v>95</v>
      </c>
      <c r="BZ41" s="99">
        <f>LARGE(CHOOSE({1,2,3,4,5,6,7,8,9,10,11,12,13,14,15,16,17},M41,Q41,U41,Y41,AC41,AG41,AK41,AO41,AS41,AW41,BA41,BE41,BI41,BM41,BQ41,BU41,BY41),1)+LARGE(CHOOSE({1,2,3,4,5,6,7,8,9,10,11,12,13,14,15,16,17},M41,Q41,U41,Y41,AC41,AG41,AK41,AO41,AS41,AW41,BA41,BE41,BI41,BM41,BQ41,BU41,BY41),2)+I41</f>
        <v>178</v>
      </c>
    </row>
    <row r="42" spans="1:78" ht="18.75" x14ac:dyDescent="0.25">
      <c r="A42" s="89">
        <v>36</v>
      </c>
      <c r="B42" s="111" t="s">
        <v>288</v>
      </c>
      <c r="C42" s="111" t="s">
        <v>53</v>
      </c>
      <c r="D42" s="112" t="s">
        <v>4</v>
      </c>
      <c r="E42" s="115" t="s">
        <v>289</v>
      </c>
      <c r="F42" s="93">
        <v>49</v>
      </c>
      <c r="G42" s="93">
        <v>43</v>
      </c>
      <c r="H42" s="94">
        <f t="shared" si="0"/>
        <v>1</v>
      </c>
      <c r="I42" s="98">
        <f t="shared" si="1"/>
        <v>58</v>
      </c>
      <c r="J42" s="93">
        <v>54</v>
      </c>
      <c r="K42" s="112" t="s">
        <v>129</v>
      </c>
      <c r="L42" s="94">
        <f t="shared" si="2"/>
        <v>0.25</v>
      </c>
      <c r="M42" s="113">
        <v>0</v>
      </c>
      <c r="N42" s="93">
        <v>42</v>
      </c>
      <c r="O42" s="93" t="s">
        <v>129</v>
      </c>
      <c r="P42" s="94">
        <f t="shared" si="4"/>
        <v>0</v>
      </c>
      <c r="Q42" s="113">
        <v>0</v>
      </c>
      <c r="R42" s="93">
        <v>54</v>
      </c>
      <c r="S42" s="93" t="s">
        <v>129</v>
      </c>
      <c r="T42" s="94">
        <f t="shared" si="5"/>
        <v>0</v>
      </c>
      <c r="U42" s="113">
        <v>0</v>
      </c>
      <c r="V42" s="93">
        <v>52</v>
      </c>
      <c r="W42" s="93" t="s">
        <v>129</v>
      </c>
      <c r="X42" s="94">
        <f t="shared" si="6"/>
        <v>0</v>
      </c>
      <c r="Y42" s="113">
        <v>0</v>
      </c>
      <c r="Z42" s="93">
        <v>37</v>
      </c>
      <c r="AA42" s="93" t="s">
        <v>129</v>
      </c>
      <c r="AB42" s="94">
        <f t="shared" si="7"/>
        <v>0</v>
      </c>
      <c r="AC42" s="113">
        <v>0</v>
      </c>
      <c r="AD42" s="93">
        <v>39</v>
      </c>
      <c r="AE42" s="93" t="s">
        <v>129</v>
      </c>
      <c r="AF42" s="94">
        <f t="shared" si="8"/>
        <v>0</v>
      </c>
      <c r="AG42" s="113">
        <v>0</v>
      </c>
      <c r="AH42" s="93">
        <v>31</v>
      </c>
      <c r="AI42" s="93" t="s">
        <v>129</v>
      </c>
      <c r="AJ42" s="94">
        <f t="shared" si="9"/>
        <v>0.25</v>
      </c>
      <c r="AK42" s="113">
        <v>0</v>
      </c>
      <c r="AL42" s="93">
        <v>31</v>
      </c>
      <c r="AM42" s="93" t="s">
        <v>129</v>
      </c>
      <c r="AN42" s="94">
        <f t="shared" si="10"/>
        <v>0.25</v>
      </c>
      <c r="AO42" s="113">
        <v>0</v>
      </c>
      <c r="AP42" s="93">
        <v>25</v>
      </c>
      <c r="AQ42" s="93" t="s">
        <v>129</v>
      </c>
      <c r="AR42" s="94">
        <f t="shared" si="11"/>
        <v>0.25</v>
      </c>
      <c r="AS42" s="113">
        <v>0</v>
      </c>
      <c r="AT42" s="93">
        <v>32</v>
      </c>
      <c r="AU42" s="93" t="s">
        <v>129</v>
      </c>
      <c r="AV42" s="94">
        <f t="shared" si="13"/>
        <v>0.25</v>
      </c>
      <c r="AW42" s="113">
        <v>0</v>
      </c>
      <c r="AX42" s="93">
        <v>35</v>
      </c>
      <c r="AY42" s="93" t="s">
        <v>129</v>
      </c>
      <c r="AZ42" s="94">
        <f t="shared" si="14"/>
        <v>0.5</v>
      </c>
      <c r="BA42" s="113">
        <v>0</v>
      </c>
      <c r="BB42" s="93">
        <v>27</v>
      </c>
      <c r="BC42" s="93" t="s">
        <v>129</v>
      </c>
      <c r="BD42" s="94">
        <f t="shared" si="15"/>
        <v>0.5</v>
      </c>
      <c r="BE42" s="113">
        <v>0</v>
      </c>
      <c r="BF42" s="93">
        <v>48</v>
      </c>
      <c r="BG42" s="93">
        <v>37</v>
      </c>
      <c r="BH42" s="94">
        <f t="shared" si="16"/>
        <v>0.5</v>
      </c>
      <c r="BI42" s="113">
        <f>(101-BG42)*BH42</f>
        <v>32</v>
      </c>
      <c r="BJ42" s="93">
        <v>38</v>
      </c>
      <c r="BK42" s="93">
        <v>0</v>
      </c>
      <c r="BL42" s="94">
        <f t="shared" si="18"/>
        <v>1</v>
      </c>
      <c r="BM42" s="98">
        <f t="shared" si="19"/>
        <v>0</v>
      </c>
      <c r="BN42" s="93">
        <v>21</v>
      </c>
      <c r="BO42" s="93">
        <v>0</v>
      </c>
      <c r="BP42" s="94">
        <f t="shared" si="20"/>
        <v>1</v>
      </c>
      <c r="BQ42" s="98">
        <f t="shared" si="21"/>
        <v>0</v>
      </c>
      <c r="BR42" s="93">
        <v>37</v>
      </c>
      <c r="BS42" s="93">
        <v>0</v>
      </c>
      <c r="BT42" s="94">
        <f t="shared" si="22"/>
        <v>1</v>
      </c>
      <c r="BU42" s="98">
        <f t="shared" si="23"/>
        <v>0</v>
      </c>
      <c r="BV42" s="93">
        <v>25</v>
      </c>
      <c r="BW42" s="93">
        <v>24</v>
      </c>
      <c r="BX42" s="94">
        <f t="shared" si="24"/>
        <v>1</v>
      </c>
      <c r="BY42" s="98">
        <f t="shared" si="25"/>
        <v>77</v>
      </c>
      <c r="BZ42" s="99">
        <f>LARGE(CHOOSE({1,2,3,4,5,6,7,8,9,10,11,12,13,14,15,16,17},M42,Q42,U42,Y42,AC42,AG42,AK42,AO42,AS42,AW42,BA42,BE42,BI42,BM42,BQ42,BU42,BY42),1)+LARGE(CHOOSE({1,2,3,4,5,6,7,8,9,10,11,12,13,14,15,16,17},M42,Q42,U42,Y42,AC42,AG42,AK42,AO42,AS42,AW42,BA42,BE42,BI42,BM42,BQ42,BU42,BY42),2)+I42</f>
        <v>167</v>
      </c>
    </row>
    <row r="43" spans="1:78" ht="18.75" x14ac:dyDescent="0.25">
      <c r="A43" s="89">
        <v>37</v>
      </c>
      <c r="B43" s="106" t="s">
        <v>282</v>
      </c>
      <c r="C43" s="111" t="s">
        <v>31</v>
      </c>
      <c r="D43" s="112" t="s">
        <v>4</v>
      </c>
      <c r="E43" s="102" t="s">
        <v>283</v>
      </c>
      <c r="F43" s="93">
        <v>49</v>
      </c>
      <c r="G43" s="93">
        <v>0</v>
      </c>
      <c r="H43" s="94">
        <f t="shared" si="0"/>
        <v>1</v>
      </c>
      <c r="I43" s="98">
        <f t="shared" si="1"/>
        <v>0</v>
      </c>
      <c r="J43" s="93">
        <v>54</v>
      </c>
      <c r="K43" s="112" t="s">
        <v>129</v>
      </c>
      <c r="L43" s="94">
        <f t="shared" si="2"/>
        <v>0.25</v>
      </c>
      <c r="M43" s="113">
        <v>0</v>
      </c>
      <c r="N43" s="93">
        <v>42</v>
      </c>
      <c r="O43" s="93" t="s">
        <v>129</v>
      </c>
      <c r="P43" s="94">
        <f t="shared" si="4"/>
        <v>0</v>
      </c>
      <c r="Q43" s="113">
        <v>0</v>
      </c>
      <c r="R43" s="93">
        <v>54</v>
      </c>
      <c r="S43" s="93" t="s">
        <v>129</v>
      </c>
      <c r="T43" s="94">
        <f t="shared" si="5"/>
        <v>0</v>
      </c>
      <c r="U43" s="113">
        <v>0</v>
      </c>
      <c r="V43" s="93">
        <v>52</v>
      </c>
      <c r="W43" s="93" t="s">
        <v>129</v>
      </c>
      <c r="X43" s="94">
        <f t="shared" si="6"/>
        <v>0</v>
      </c>
      <c r="Y43" s="95">
        <v>0</v>
      </c>
      <c r="Z43" s="93">
        <v>37</v>
      </c>
      <c r="AA43" s="93" t="s">
        <v>129</v>
      </c>
      <c r="AB43" s="94">
        <f t="shared" si="7"/>
        <v>0</v>
      </c>
      <c r="AC43" s="113">
        <v>0</v>
      </c>
      <c r="AD43" s="93">
        <v>39</v>
      </c>
      <c r="AE43" s="93" t="s">
        <v>129</v>
      </c>
      <c r="AF43" s="94">
        <f t="shared" si="8"/>
        <v>0</v>
      </c>
      <c r="AG43" s="113">
        <v>0</v>
      </c>
      <c r="AH43" s="93">
        <v>31</v>
      </c>
      <c r="AI43" s="93" t="s">
        <v>129</v>
      </c>
      <c r="AJ43" s="94">
        <f t="shared" si="9"/>
        <v>0.25</v>
      </c>
      <c r="AK43" s="113">
        <v>0</v>
      </c>
      <c r="AL43" s="93">
        <v>31</v>
      </c>
      <c r="AM43" s="93" t="s">
        <v>129</v>
      </c>
      <c r="AN43" s="94">
        <f t="shared" si="10"/>
        <v>0.25</v>
      </c>
      <c r="AO43" s="113">
        <v>0</v>
      </c>
      <c r="AP43" s="96">
        <v>25</v>
      </c>
      <c r="AQ43" s="96" t="s">
        <v>129</v>
      </c>
      <c r="AR43" s="104">
        <f t="shared" si="11"/>
        <v>0.25</v>
      </c>
      <c r="AS43" s="113">
        <v>0</v>
      </c>
      <c r="AT43" s="93">
        <v>32</v>
      </c>
      <c r="AU43" s="93" t="s">
        <v>129</v>
      </c>
      <c r="AV43" s="94">
        <f t="shared" si="13"/>
        <v>0.25</v>
      </c>
      <c r="AW43" s="113">
        <v>0</v>
      </c>
      <c r="AX43" s="93">
        <v>35</v>
      </c>
      <c r="AY43" s="93">
        <v>35</v>
      </c>
      <c r="AZ43" s="94">
        <f t="shared" si="14"/>
        <v>0.5</v>
      </c>
      <c r="BA43" s="113">
        <f>(101-AY43)*AZ43</f>
        <v>33</v>
      </c>
      <c r="BB43" s="93">
        <v>27</v>
      </c>
      <c r="BC43" s="93">
        <v>26</v>
      </c>
      <c r="BD43" s="94">
        <f t="shared" si="15"/>
        <v>0.5</v>
      </c>
      <c r="BE43" s="113">
        <f>(101-BC43)*BD43</f>
        <v>37.5</v>
      </c>
      <c r="BF43" s="93">
        <v>48</v>
      </c>
      <c r="BG43" s="93" t="s">
        <v>129</v>
      </c>
      <c r="BH43" s="94">
        <f t="shared" si="16"/>
        <v>0.5</v>
      </c>
      <c r="BI43" s="95">
        <v>0</v>
      </c>
      <c r="BJ43" s="93">
        <v>38</v>
      </c>
      <c r="BK43" s="93">
        <v>0</v>
      </c>
      <c r="BL43" s="94">
        <f t="shared" si="18"/>
        <v>1</v>
      </c>
      <c r="BM43" s="98">
        <f t="shared" si="19"/>
        <v>0</v>
      </c>
      <c r="BN43" s="93">
        <v>21</v>
      </c>
      <c r="BO43" s="93">
        <v>0</v>
      </c>
      <c r="BP43" s="94">
        <f t="shared" si="20"/>
        <v>1</v>
      </c>
      <c r="BQ43" s="98">
        <f t="shared" si="21"/>
        <v>0</v>
      </c>
      <c r="BR43" s="93">
        <v>37</v>
      </c>
      <c r="BS43" s="93">
        <v>23</v>
      </c>
      <c r="BT43" s="94">
        <f t="shared" si="22"/>
        <v>1</v>
      </c>
      <c r="BU43" s="98">
        <f t="shared" si="23"/>
        <v>78</v>
      </c>
      <c r="BV43" s="93">
        <v>25</v>
      </c>
      <c r="BW43" s="93">
        <v>18</v>
      </c>
      <c r="BX43" s="94">
        <f t="shared" si="24"/>
        <v>1</v>
      </c>
      <c r="BY43" s="98">
        <f t="shared" si="25"/>
        <v>83</v>
      </c>
      <c r="BZ43" s="99">
        <f>LARGE(CHOOSE({1,2,3,4,5,6,7,8,9,10,11,12,13,14,15,16,17},M43,Q43,U43,Y43,AC43,AG43,AK43,AO43,AS43,AW43,BA43,BE43,BI43,BM43,BQ43,BU43,BY43),1)+LARGE(CHOOSE({1,2,3,4,5,6,7,8,9,10,11,12,13,14,15,16,17},M43,Q43,U43,Y43,AC43,AG43,AK43,AO43,AS43,AW43,BA43,BE43,BI43,BM43,BQ43,BU43,BY43),2)+I43</f>
        <v>161</v>
      </c>
    </row>
    <row r="44" spans="1:78" ht="18.75" x14ac:dyDescent="0.25">
      <c r="A44" s="89">
        <v>38</v>
      </c>
      <c r="B44" s="106" t="s">
        <v>277</v>
      </c>
      <c r="C44" s="111" t="s">
        <v>9</v>
      </c>
      <c r="D44" s="112" t="s">
        <v>5</v>
      </c>
      <c r="E44" s="107" t="s">
        <v>92</v>
      </c>
      <c r="F44" s="93">
        <v>49</v>
      </c>
      <c r="G44" s="93">
        <v>18</v>
      </c>
      <c r="H44" s="94">
        <f t="shared" si="0"/>
        <v>1</v>
      </c>
      <c r="I44" s="98">
        <f t="shared" si="1"/>
        <v>83</v>
      </c>
      <c r="J44" s="93">
        <v>54</v>
      </c>
      <c r="K44" s="112" t="s">
        <v>129</v>
      </c>
      <c r="L44" s="94">
        <f t="shared" si="2"/>
        <v>0.25</v>
      </c>
      <c r="M44" s="113">
        <v>0</v>
      </c>
      <c r="N44" s="93">
        <v>42</v>
      </c>
      <c r="O44" s="93" t="s">
        <v>129</v>
      </c>
      <c r="P44" s="94">
        <f t="shared" si="4"/>
        <v>0</v>
      </c>
      <c r="Q44" s="113">
        <v>0</v>
      </c>
      <c r="R44" s="93">
        <v>54</v>
      </c>
      <c r="S44" s="93" t="s">
        <v>129</v>
      </c>
      <c r="T44" s="94">
        <f t="shared" si="5"/>
        <v>0</v>
      </c>
      <c r="U44" s="113">
        <v>0</v>
      </c>
      <c r="V44" s="93">
        <v>52</v>
      </c>
      <c r="W44" s="93" t="s">
        <v>129</v>
      </c>
      <c r="X44" s="94">
        <f t="shared" si="6"/>
        <v>0</v>
      </c>
      <c r="Y44" s="95">
        <v>0</v>
      </c>
      <c r="Z44" s="93">
        <v>37</v>
      </c>
      <c r="AA44" s="93" t="s">
        <v>129</v>
      </c>
      <c r="AB44" s="94">
        <f t="shared" si="7"/>
        <v>0</v>
      </c>
      <c r="AC44" s="113">
        <v>0</v>
      </c>
      <c r="AD44" s="93">
        <v>39</v>
      </c>
      <c r="AE44" s="93" t="s">
        <v>129</v>
      </c>
      <c r="AF44" s="94">
        <f t="shared" si="8"/>
        <v>0</v>
      </c>
      <c r="AG44" s="113">
        <v>0</v>
      </c>
      <c r="AH44" s="93">
        <v>31</v>
      </c>
      <c r="AI44" s="93" t="s">
        <v>129</v>
      </c>
      <c r="AJ44" s="94">
        <f t="shared" si="9"/>
        <v>0.25</v>
      </c>
      <c r="AK44" s="113">
        <v>0</v>
      </c>
      <c r="AL44" s="93">
        <v>31</v>
      </c>
      <c r="AM44" s="93" t="s">
        <v>129</v>
      </c>
      <c r="AN44" s="94">
        <f t="shared" si="10"/>
        <v>0.25</v>
      </c>
      <c r="AO44" s="113">
        <v>0</v>
      </c>
      <c r="AP44" s="96">
        <v>25</v>
      </c>
      <c r="AQ44" s="96" t="s">
        <v>129</v>
      </c>
      <c r="AR44" s="104">
        <f t="shared" si="11"/>
        <v>0.25</v>
      </c>
      <c r="AS44" s="113">
        <v>0</v>
      </c>
      <c r="AT44" s="96">
        <v>32</v>
      </c>
      <c r="AU44" s="96" t="s">
        <v>129</v>
      </c>
      <c r="AV44" s="104">
        <f t="shared" si="13"/>
        <v>0.25</v>
      </c>
      <c r="AW44" s="113">
        <v>0</v>
      </c>
      <c r="AX44" s="93">
        <v>35</v>
      </c>
      <c r="AY44" s="93">
        <v>35</v>
      </c>
      <c r="AZ44" s="94">
        <f t="shared" si="14"/>
        <v>0.5</v>
      </c>
      <c r="BA44" s="113">
        <f>(101-AY44)*AZ44</f>
        <v>33</v>
      </c>
      <c r="BB44" s="93">
        <v>27</v>
      </c>
      <c r="BC44" s="93">
        <v>16</v>
      </c>
      <c r="BD44" s="94">
        <f t="shared" si="15"/>
        <v>0.5</v>
      </c>
      <c r="BE44" s="113">
        <f>(101-BC44)*BD44</f>
        <v>42.5</v>
      </c>
      <c r="BF44" s="93">
        <v>48</v>
      </c>
      <c r="BG44" s="93" t="s">
        <v>129</v>
      </c>
      <c r="BH44" s="94">
        <f t="shared" si="16"/>
        <v>0.5</v>
      </c>
      <c r="BI44" s="95">
        <v>0</v>
      </c>
      <c r="BJ44" s="93">
        <v>38</v>
      </c>
      <c r="BK44" s="93">
        <v>0</v>
      </c>
      <c r="BL44" s="94">
        <f t="shared" si="18"/>
        <v>1</v>
      </c>
      <c r="BM44" s="98">
        <f t="shared" si="19"/>
        <v>0</v>
      </c>
      <c r="BN44" s="93">
        <v>21</v>
      </c>
      <c r="BO44" s="93">
        <v>0</v>
      </c>
      <c r="BP44" s="94">
        <f t="shared" si="20"/>
        <v>1</v>
      </c>
      <c r="BQ44" s="98">
        <f t="shared" si="21"/>
        <v>0</v>
      </c>
      <c r="BR44" s="93">
        <v>37</v>
      </c>
      <c r="BS44" s="93">
        <v>0</v>
      </c>
      <c r="BT44" s="94">
        <f t="shared" si="22"/>
        <v>1</v>
      </c>
      <c r="BU44" s="98">
        <f t="shared" si="23"/>
        <v>0</v>
      </c>
      <c r="BV44" s="93">
        <v>25</v>
      </c>
      <c r="BW44" s="93">
        <v>0</v>
      </c>
      <c r="BX44" s="94">
        <f t="shared" si="24"/>
        <v>1</v>
      </c>
      <c r="BY44" s="98">
        <f t="shared" si="25"/>
        <v>0</v>
      </c>
      <c r="BZ44" s="99">
        <f>LARGE(CHOOSE({1,2,3,4,5,6,7,8,9,10,11,12,13,14,15,16,17},M44,Q44,U44,Y44,AC44,AG44,AK44,AO44,AS44,AW44,BA44,BE44,BI44,BM44,BQ44,BU44,BY44),1)+LARGE(CHOOSE({1,2,3,4,5,6,7,8,9,10,11,12,13,14,15,16,17},M44,Q44,U44,Y44,AC44,AG44,AK44,AO44,AS44,AW44,BA44,BE44,BI44,BM44,BQ44,BU44,BY44),2)+I44</f>
        <v>158.5</v>
      </c>
    </row>
    <row r="45" spans="1:78" ht="18.75" x14ac:dyDescent="0.25">
      <c r="A45" s="89">
        <v>39</v>
      </c>
      <c r="B45" s="100" t="s">
        <v>448</v>
      </c>
      <c r="C45" s="100" t="s">
        <v>31</v>
      </c>
      <c r="D45" s="101" t="s">
        <v>5</v>
      </c>
      <c r="E45" s="102" t="s">
        <v>449</v>
      </c>
      <c r="F45" s="93">
        <v>49</v>
      </c>
      <c r="G45" s="93">
        <v>0</v>
      </c>
      <c r="H45" s="94">
        <f t="shared" si="0"/>
        <v>1</v>
      </c>
      <c r="I45" s="98">
        <f t="shared" si="1"/>
        <v>0</v>
      </c>
      <c r="J45" s="93">
        <v>54</v>
      </c>
      <c r="K45" s="101" t="s">
        <v>129</v>
      </c>
      <c r="L45" s="94">
        <f t="shared" si="2"/>
        <v>0.25</v>
      </c>
      <c r="M45" s="95">
        <v>0</v>
      </c>
      <c r="N45" s="93">
        <v>42</v>
      </c>
      <c r="O45" s="89" t="s">
        <v>129</v>
      </c>
      <c r="P45" s="94">
        <f t="shared" si="4"/>
        <v>0</v>
      </c>
      <c r="Q45" s="95">
        <v>0</v>
      </c>
      <c r="R45" s="93">
        <v>54</v>
      </c>
      <c r="S45" s="93" t="s">
        <v>129</v>
      </c>
      <c r="T45" s="94">
        <f t="shared" si="5"/>
        <v>0</v>
      </c>
      <c r="U45" s="95">
        <v>0</v>
      </c>
      <c r="V45" s="93">
        <v>52</v>
      </c>
      <c r="W45" s="93">
        <v>49</v>
      </c>
      <c r="X45" s="94">
        <f t="shared" si="6"/>
        <v>0</v>
      </c>
      <c r="Y45" s="95">
        <v>0</v>
      </c>
      <c r="Z45" s="93">
        <v>37</v>
      </c>
      <c r="AA45" s="93" t="s">
        <v>129</v>
      </c>
      <c r="AB45" s="94">
        <f t="shared" si="7"/>
        <v>0</v>
      </c>
      <c r="AC45" s="95">
        <v>0</v>
      </c>
      <c r="AD45" s="93">
        <v>39</v>
      </c>
      <c r="AE45" s="93" t="s">
        <v>129</v>
      </c>
      <c r="AF45" s="94">
        <f t="shared" si="8"/>
        <v>0</v>
      </c>
      <c r="AG45" s="95">
        <v>0</v>
      </c>
      <c r="AH45" s="93">
        <v>31</v>
      </c>
      <c r="AI45" s="93" t="s">
        <v>129</v>
      </c>
      <c r="AJ45" s="94">
        <f t="shared" si="9"/>
        <v>0.25</v>
      </c>
      <c r="AK45" s="95">
        <v>0</v>
      </c>
      <c r="AL45" s="93">
        <v>31</v>
      </c>
      <c r="AM45" s="93" t="s">
        <v>129</v>
      </c>
      <c r="AN45" s="94">
        <f t="shared" si="10"/>
        <v>0.25</v>
      </c>
      <c r="AO45" s="95">
        <v>0</v>
      </c>
      <c r="AP45" s="93">
        <v>25</v>
      </c>
      <c r="AQ45" s="93" t="s">
        <v>129</v>
      </c>
      <c r="AR45" s="94">
        <f t="shared" si="11"/>
        <v>0.25</v>
      </c>
      <c r="AS45" s="95">
        <v>0</v>
      </c>
      <c r="AT45" s="93">
        <v>32</v>
      </c>
      <c r="AU45" s="93" t="s">
        <v>129</v>
      </c>
      <c r="AV45" s="94">
        <f t="shared" si="13"/>
        <v>0.25</v>
      </c>
      <c r="AW45" s="95">
        <v>0</v>
      </c>
      <c r="AX45" s="93">
        <v>35</v>
      </c>
      <c r="AY45" s="93" t="s">
        <v>129</v>
      </c>
      <c r="AZ45" s="94">
        <f t="shared" si="14"/>
        <v>0.5</v>
      </c>
      <c r="BA45" s="95">
        <v>0</v>
      </c>
      <c r="BB45" s="93">
        <v>27</v>
      </c>
      <c r="BC45" s="93" t="s">
        <v>129</v>
      </c>
      <c r="BD45" s="94">
        <f t="shared" si="15"/>
        <v>0.5</v>
      </c>
      <c r="BE45" s="95">
        <v>0</v>
      </c>
      <c r="BF45" s="93">
        <v>48</v>
      </c>
      <c r="BG45" s="93" t="s">
        <v>129</v>
      </c>
      <c r="BH45" s="94">
        <f t="shared" si="16"/>
        <v>0.5</v>
      </c>
      <c r="BI45" s="95">
        <v>0</v>
      </c>
      <c r="BJ45" s="93">
        <v>38</v>
      </c>
      <c r="BK45" s="93">
        <v>0</v>
      </c>
      <c r="BL45" s="94">
        <f t="shared" si="18"/>
        <v>1</v>
      </c>
      <c r="BM45" s="98">
        <f t="shared" si="19"/>
        <v>0</v>
      </c>
      <c r="BN45" s="93">
        <v>21</v>
      </c>
      <c r="BO45" s="93">
        <v>0</v>
      </c>
      <c r="BP45" s="94">
        <f t="shared" si="20"/>
        <v>1</v>
      </c>
      <c r="BQ45" s="98">
        <f t="shared" si="21"/>
        <v>0</v>
      </c>
      <c r="BR45" s="93">
        <v>37</v>
      </c>
      <c r="BS45" s="93">
        <v>25</v>
      </c>
      <c r="BT45" s="94">
        <f t="shared" si="22"/>
        <v>1</v>
      </c>
      <c r="BU45" s="98">
        <f t="shared" si="23"/>
        <v>76</v>
      </c>
      <c r="BV45" s="93">
        <v>25</v>
      </c>
      <c r="BW45" s="93">
        <v>19</v>
      </c>
      <c r="BX45" s="94">
        <f t="shared" si="24"/>
        <v>1</v>
      </c>
      <c r="BY45" s="98">
        <f t="shared" si="25"/>
        <v>82</v>
      </c>
      <c r="BZ45" s="99">
        <f>LARGE(CHOOSE({1,2,3,4,5,6,7,8,9,10,11,12,13,14,15,16,17},M45,Q45,U45,Y45,AC45,AG45,AK45,AO45,AS45,AW45,BA45,BE45,BI45,BM45,BQ45,BU45,BY45),1)+LARGE(CHOOSE({1,2,3,4,5,6,7,8,9,10,11,12,13,14,15,16,17},M45,Q45,U45,Y45,AC45,AG45,AK45,AO45,AS45,AW45,BA45,BE45,BI45,BM45,BQ45,BU45,BY45),2)+I45</f>
        <v>158</v>
      </c>
    </row>
    <row r="46" spans="1:78" ht="18.75" x14ac:dyDescent="0.25">
      <c r="A46" s="89">
        <v>40</v>
      </c>
      <c r="B46" s="100" t="s">
        <v>235</v>
      </c>
      <c r="C46" s="100" t="s">
        <v>8</v>
      </c>
      <c r="D46" s="101" t="s">
        <v>4</v>
      </c>
      <c r="E46" s="102" t="s">
        <v>236</v>
      </c>
      <c r="F46" s="93">
        <v>49</v>
      </c>
      <c r="G46" s="93">
        <v>10</v>
      </c>
      <c r="H46" s="94">
        <f t="shared" si="0"/>
        <v>1</v>
      </c>
      <c r="I46" s="98">
        <f t="shared" si="1"/>
        <v>91</v>
      </c>
      <c r="J46" s="93">
        <v>54</v>
      </c>
      <c r="K46" s="93">
        <v>19</v>
      </c>
      <c r="L46" s="94">
        <f t="shared" si="2"/>
        <v>0.25</v>
      </c>
      <c r="M46" s="95">
        <f>(101-K46)*L46</f>
        <v>20.5</v>
      </c>
      <c r="N46" s="93">
        <v>46</v>
      </c>
      <c r="O46" s="89" t="s">
        <v>129</v>
      </c>
      <c r="P46" s="94">
        <f t="shared" si="4"/>
        <v>0</v>
      </c>
      <c r="Q46" s="95">
        <v>0</v>
      </c>
      <c r="R46" s="93">
        <v>54</v>
      </c>
      <c r="S46" s="93" t="s">
        <v>129</v>
      </c>
      <c r="T46" s="94">
        <f t="shared" si="5"/>
        <v>0</v>
      </c>
      <c r="U46" s="95">
        <v>0</v>
      </c>
      <c r="V46" s="93">
        <v>52</v>
      </c>
      <c r="W46" s="93" t="s">
        <v>129</v>
      </c>
      <c r="X46" s="94">
        <f t="shared" si="6"/>
        <v>0</v>
      </c>
      <c r="Y46" s="95">
        <v>0</v>
      </c>
      <c r="Z46" s="93">
        <v>37</v>
      </c>
      <c r="AA46" s="93" t="s">
        <v>129</v>
      </c>
      <c r="AB46" s="94">
        <f t="shared" si="7"/>
        <v>0</v>
      </c>
      <c r="AC46" s="95">
        <v>0</v>
      </c>
      <c r="AD46" s="93">
        <v>39</v>
      </c>
      <c r="AE46" s="93" t="s">
        <v>129</v>
      </c>
      <c r="AF46" s="94">
        <f t="shared" si="8"/>
        <v>0</v>
      </c>
      <c r="AG46" s="95">
        <v>0</v>
      </c>
      <c r="AH46" s="93">
        <v>31</v>
      </c>
      <c r="AI46" s="93" t="s">
        <v>129</v>
      </c>
      <c r="AJ46" s="94">
        <f t="shared" si="9"/>
        <v>0.25</v>
      </c>
      <c r="AK46" s="95">
        <v>0</v>
      </c>
      <c r="AL46" s="93">
        <v>31</v>
      </c>
      <c r="AM46" s="93" t="s">
        <v>129</v>
      </c>
      <c r="AN46" s="94">
        <f t="shared" si="10"/>
        <v>0.25</v>
      </c>
      <c r="AO46" s="95">
        <v>0</v>
      </c>
      <c r="AP46" s="93">
        <v>25</v>
      </c>
      <c r="AQ46" s="93" t="s">
        <v>129</v>
      </c>
      <c r="AR46" s="94">
        <f t="shared" si="11"/>
        <v>0.25</v>
      </c>
      <c r="AS46" s="95">
        <v>0</v>
      </c>
      <c r="AT46" s="93">
        <v>32</v>
      </c>
      <c r="AU46" s="93" t="s">
        <v>129</v>
      </c>
      <c r="AV46" s="94">
        <f t="shared" si="13"/>
        <v>0.25</v>
      </c>
      <c r="AW46" s="95">
        <v>0</v>
      </c>
      <c r="AX46" s="93">
        <v>35</v>
      </c>
      <c r="AY46" s="93" t="s">
        <v>129</v>
      </c>
      <c r="AZ46" s="94">
        <f t="shared" si="14"/>
        <v>0.5</v>
      </c>
      <c r="BA46" s="95">
        <v>0</v>
      </c>
      <c r="BB46" s="93">
        <v>27</v>
      </c>
      <c r="BC46" s="93" t="s">
        <v>129</v>
      </c>
      <c r="BD46" s="94">
        <f t="shared" si="15"/>
        <v>0.5</v>
      </c>
      <c r="BE46" s="95">
        <v>0</v>
      </c>
      <c r="BF46" s="93">
        <v>48</v>
      </c>
      <c r="BG46" s="93">
        <v>24</v>
      </c>
      <c r="BH46" s="94">
        <f t="shared" si="16"/>
        <v>0.5</v>
      </c>
      <c r="BI46" s="95">
        <f>(101-BG46)*BH46</f>
        <v>38.5</v>
      </c>
      <c r="BJ46" s="93">
        <v>38</v>
      </c>
      <c r="BK46" s="93">
        <v>0</v>
      </c>
      <c r="BL46" s="94">
        <f t="shared" si="18"/>
        <v>1</v>
      </c>
      <c r="BM46" s="98">
        <f t="shared" si="19"/>
        <v>0</v>
      </c>
      <c r="BN46" s="93">
        <v>21</v>
      </c>
      <c r="BO46" s="93">
        <v>0</v>
      </c>
      <c r="BP46" s="94">
        <f t="shared" si="20"/>
        <v>1</v>
      </c>
      <c r="BQ46" s="98">
        <f t="shared" si="21"/>
        <v>0</v>
      </c>
      <c r="BR46" s="93">
        <v>37</v>
      </c>
      <c r="BS46" s="93">
        <v>0</v>
      </c>
      <c r="BT46" s="94">
        <f t="shared" si="22"/>
        <v>1</v>
      </c>
      <c r="BU46" s="98">
        <f t="shared" si="23"/>
        <v>0</v>
      </c>
      <c r="BV46" s="93">
        <v>25</v>
      </c>
      <c r="BW46" s="93">
        <v>0</v>
      </c>
      <c r="BX46" s="94">
        <f t="shared" si="24"/>
        <v>1</v>
      </c>
      <c r="BY46" s="98">
        <f t="shared" si="25"/>
        <v>0</v>
      </c>
      <c r="BZ46" s="99">
        <f>LARGE(CHOOSE({1,2,3,4,5,6,7,8,9,10,11,12,13,14,15,16,17},M46,Q46,U46,Y46,AC46,AG46,AK46,AO46,AS46,AW46,BA46,BE46,BI46,BM46,BQ46,BU46,BY46),1)+LARGE(CHOOSE({1,2,3,4,5,6,7,8,9,10,11,12,13,14,15,16,17},M46,Q46,U46,Y46,AC46,AG46,AK46,AO46,AS46,AW46,BA46,BE46,BI46,BM46,BQ46,BU46,BY46),2)+I46</f>
        <v>150</v>
      </c>
    </row>
    <row r="47" spans="1:78" s="105" customFormat="1" ht="18.75" x14ac:dyDescent="0.25">
      <c r="A47" s="89">
        <v>41</v>
      </c>
      <c r="B47" s="100" t="s">
        <v>251</v>
      </c>
      <c r="C47" s="100" t="s">
        <v>6</v>
      </c>
      <c r="D47" s="101" t="s">
        <v>5</v>
      </c>
      <c r="E47" s="107" t="s">
        <v>252</v>
      </c>
      <c r="F47" s="93">
        <v>49</v>
      </c>
      <c r="G47" s="93">
        <v>0</v>
      </c>
      <c r="H47" s="94">
        <f t="shared" si="0"/>
        <v>1</v>
      </c>
      <c r="I47" s="98">
        <f t="shared" si="1"/>
        <v>0</v>
      </c>
      <c r="J47" s="89">
        <v>54</v>
      </c>
      <c r="K47" s="101" t="s">
        <v>129</v>
      </c>
      <c r="L47" s="94">
        <f t="shared" si="2"/>
        <v>0.25</v>
      </c>
      <c r="M47" s="95">
        <v>0</v>
      </c>
      <c r="N47" s="89">
        <v>42</v>
      </c>
      <c r="O47" s="89" t="s">
        <v>129</v>
      </c>
      <c r="P47" s="94">
        <f t="shared" si="4"/>
        <v>0</v>
      </c>
      <c r="Q47" s="95">
        <v>0</v>
      </c>
      <c r="R47" s="89">
        <v>54</v>
      </c>
      <c r="S47" s="93" t="s">
        <v>129</v>
      </c>
      <c r="T47" s="94">
        <f t="shared" si="5"/>
        <v>0</v>
      </c>
      <c r="U47" s="95">
        <v>0</v>
      </c>
      <c r="V47" s="89">
        <v>52</v>
      </c>
      <c r="W47" s="89" t="s">
        <v>129</v>
      </c>
      <c r="X47" s="94">
        <f t="shared" si="6"/>
        <v>0</v>
      </c>
      <c r="Y47" s="95">
        <v>0</v>
      </c>
      <c r="Z47" s="89">
        <v>37</v>
      </c>
      <c r="AA47" s="89" t="s">
        <v>129</v>
      </c>
      <c r="AB47" s="94">
        <f t="shared" si="7"/>
        <v>0</v>
      </c>
      <c r="AC47" s="95">
        <v>0</v>
      </c>
      <c r="AD47" s="89">
        <v>39</v>
      </c>
      <c r="AE47" s="89" t="s">
        <v>129</v>
      </c>
      <c r="AF47" s="94">
        <f t="shared" si="8"/>
        <v>0</v>
      </c>
      <c r="AG47" s="95">
        <v>0</v>
      </c>
      <c r="AH47" s="89">
        <v>31</v>
      </c>
      <c r="AI47" s="89" t="s">
        <v>129</v>
      </c>
      <c r="AJ47" s="94">
        <f t="shared" si="9"/>
        <v>0.25</v>
      </c>
      <c r="AK47" s="95">
        <v>0</v>
      </c>
      <c r="AL47" s="89">
        <v>31</v>
      </c>
      <c r="AM47" s="89" t="s">
        <v>129</v>
      </c>
      <c r="AN47" s="94">
        <f t="shared" si="10"/>
        <v>0.25</v>
      </c>
      <c r="AO47" s="95">
        <v>0</v>
      </c>
      <c r="AP47" s="89">
        <v>25</v>
      </c>
      <c r="AQ47" s="89" t="s">
        <v>129</v>
      </c>
      <c r="AR47" s="94">
        <f t="shared" si="11"/>
        <v>0.25</v>
      </c>
      <c r="AS47" s="95">
        <v>0</v>
      </c>
      <c r="AT47" s="89">
        <v>32</v>
      </c>
      <c r="AU47" s="89" t="s">
        <v>129</v>
      </c>
      <c r="AV47" s="94">
        <f t="shared" si="13"/>
        <v>0.25</v>
      </c>
      <c r="AW47" s="95">
        <v>0</v>
      </c>
      <c r="AX47" s="89">
        <v>35</v>
      </c>
      <c r="AY47" s="89">
        <v>21</v>
      </c>
      <c r="AZ47" s="94">
        <f t="shared" si="14"/>
        <v>0.5</v>
      </c>
      <c r="BA47" s="95">
        <f>(101-AY47)*AZ47</f>
        <v>40</v>
      </c>
      <c r="BB47" s="89">
        <v>27</v>
      </c>
      <c r="BC47" s="89" t="s">
        <v>129</v>
      </c>
      <c r="BD47" s="94">
        <f t="shared" si="15"/>
        <v>0.5</v>
      </c>
      <c r="BE47" s="95">
        <v>0</v>
      </c>
      <c r="BF47" s="89">
        <v>48</v>
      </c>
      <c r="BG47" s="89" t="s">
        <v>129</v>
      </c>
      <c r="BH47" s="94">
        <f t="shared" si="16"/>
        <v>0.5</v>
      </c>
      <c r="BI47" s="95">
        <v>0</v>
      </c>
      <c r="BJ47" s="93">
        <v>38</v>
      </c>
      <c r="BK47" s="93">
        <v>33</v>
      </c>
      <c r="BL47" s="94">
        <f t="shared" si="18"/>
        <v>1</v>
      </c>
      <c r="BM47" s="98">
        <f t="shared" si="19"/>
        <v>68</v>
      </c>
      <c r="BN47" s="93">
        <v>21</v>
      </c>
      <c r="BO47" s="93">
        <v>0</v>
      </c>
      <c r="BP47" s="94">
        <f t="shared" si="20"/>
        <v>1</v>
      </c>
      <c r="BQ47" s="98">
        <f t="shared" si="21"/>
        <v>0</v>
      </c>
      <c r="BR47" s="93">
        <v>37</v>
      </c>
      <c r="BS47" s="93">
        <v>0</v>
      </c>
      <c r="BT47" s="94">
        <f t="shared" si="22"/>
        <v>1</v>
      </c>
      <c r="BU47" s="98">
        <f t="shared" si="23"/>
        <v>0</v>
      </c>
      <c r="BV47" s="93">
        <v>25</v>
      </c>
      <c r="BW47" s="93">
        <v>22</v>
      </c>
      <c r="BX47" s="94">
        <f t="shared" si="24"/>
        <v>1</v>
      </c>
      <c r="BY47" s="98">
        <f t="shared" si="25"/>
        <v>79</v>
      </c>
      <c r="BZ47" s="99">
        <f>LARGE(CHOOSE({1,2,3,4,5,6,7,8,9,10,11,12,13,14,15,16,17},M47,Q47,U47,Y47,AC47,AG47,AK47,AO47,AS47,AW47,BA47,BE47,BI47,BM47,BQ47,BU47,BY47),1)+LARGE(CHOOSE({1,2,3,4,5,6,7,8,9,10,11,12,13,14,15,16,17},M47,Q47,U47,Y47,AC47,AG47,AK47,AO47,AS47,AW47,BA47,BE47,BI47,BM47,BQ47,BU47,BY47),2)+I47</f>
        <v>147</v>
      </c>
    </row>
    <row r="48" spans="1:78" ht="18.75" x14ac:dyDescent="0.25">
      <c r="A48" s="89">
        <v>42</v>
      </c>
      <c r="B48" s="110" t="s">
        <v>319</v>
      </c>
      <c r="C48" s="111" t="s">
        <v>31</v>
      </c>
      <c r="D48" s="112" t="s">
        <v>5</v>
      </c>
      <c r="E48" s="102" t="s">
        <v>320</v>
      </c>
      <c r="F48" s="93">
        <v>49</v>
      </c>
      <c r="G48" s="93">
        <v>0</v>
      </c>
      <c r="H48" s="94">
        <f t="shared" si="0"/>
        <v>1</v>
      </c>
      <c r="I48" s="98">
        <f t="shared" si="1"/>
        <v>0</v>
      </c>
      <c r="J48" s="93">
        <v>54</v>
      </c>
      <c r="K48" s="112" t="s">
        <v>129</v>
      </c>
      <c r="L48" s="94">
        <f t="shared" si="2"/>
        <v>0.25</v>
      </c>
      <c r="M48" s="113">
        <v>0</v>
      </c>
      <c r="N48" s="93">
        <v>42</v>
      </c>
      <c r="O48" s="93" t="s">
        <v>129</v>
      </c>
      <c r="P48" s="94">
        <f t="shared" si="4"/>
        <v>0</v>
      </c>
      <c r="Q48" s="113">
        <v>0</v>
      </c>
      <c r="R48" s="93">
        <v>54</v>
      </c>
      <c r="S48" s="93" t="s">
        <v>129</v>
      </c>
      <c r="T48" s="94">
        <f t="shared" si="5"/>
        <v>0</v>
      </c>
      <c r="U48" s="113">
        <v>0</v>
      </c>
      <c r="V48" s="93">
        <v>52</v>
      </c>
      <c r="W48" s="93" t="s">
        <v>129</v>
      </c>
      <c r="X48" s="94">
        <f t="shared" si="6"/>
        <v>0</v>
      </c>
      <c r="Y48" s="95">
        <v>0</v>
      </c>
      <c r="Z48" s="93">
        <v>37</v>
      </c>
      <c r="AA48" s="93" t="s">
        <v>129</v>
      </c>
      <c r="AB48" s="94">
        <f t="shared" si="7"/>
        <v>0</v>
      </c>
      <c r="AC48" s="113">
        <v>0</v>
      </c>
      <c r="AD48" s="93">
        <v>39</v>
      </c>
      <c r="AE48" s="93" t="s">
        <v>129</v>
      </c>
      <c r="AF48" s="94">
        <f t="shared" si="8"/>
        <v>0</v>
      </c>
      <c r="AG48" s="113">
        <v>0</v>
      </c>
      <c r="AH48" s="93">
        <v>31</v>
      </c>
      <c r="AI48" s="93" t="s">
        <v>129</v>
      </c>
      <c r="AJ48" s="94">
        <f t="shared" si="9"/>
        <v>0.25</v>
      </c>
      <c r="AK48" s="113">
        <v>0</v>
      </c>
      <c r="AL48" s="93">
        <v>31</v>
      </c>
      <c r="AM48" s="93" t="s">
        <v>129</v>
      </c>
      <c r="AN48" s="94">
        <f t="shared" si="10"/>
        <v>0.25</v>
      </c>
      <c r="AO48" s="113">
        <v>0</v>
      </c>
      <c r="AP48" s="93">
        <v>25</v>
      </c>
      <c r="AQ48" s="93" t="s">
        <v>129</v>
      </c>
      <c r="AR48" s="94">
        <f t="shared" si="11"/>
        <v>0.25</v>
      </c>
      <c r="AS48" s="113">
        <v>0</v>
      </c>
      <c r="AT48" s="93">
        <v>32</v>
      </c>
      <c r="AU48" s="93" t="s">
        <v>129</v>
      </c>
      <c r="AV48" s="94">
        <f t="shared" si="13"/>
        <v>0.25</v>
      </c>
      <c r="AW48" s="113">
        <v>0</v>
      </c>
      <c r="AX48" s="93">
        <v>35</v>
      </c>
      <c r="AY48" s="93">
        <v>35</v>
      </c>
      <c r="AZ48" s="94">
        <f t="shared" si="14"/>
        <v>0.5</v>
      </c>
      <c r="BA48" s="113">
        <f>(101-AY48)*AZ48</f>
        <v>33</v>
      </c>
      <c r="BB48" s="93">
        <v>27</v>
      </c>
      <c r="BC48" s="93" t="s">
        <v>129</v>
      </c>
      <c r="BD48" s="94">
        <f t="shared" si="15"/>
        <v>0.5</v>
      </c>
      <c r="BE48" s="95">
        <v>0</v>
      </c>
      <c r="BF48" s="93">
        <v>48</v>
      </c>
      <c r="BG48" s="93" t="s">
        <v>129</v>
      </c>
      <c r="BH48" s="94">
        <f t="shared" si="16"/>
        <v>0.5</v>
      </c>
      <c r="BI48" s="95">
        <v>0</v>
      </c>
      <c r="BJ48" s="93">
        <v>38</v>
      </c>
      <c r="BK48" s="93">
        <v>0</v>
      </c>
      <c r="BL48" s="94">
        <f t="shared" si="18"/>
        <v>1</v>
      </c>
      <c r="BM48" s="98">
        <f t="shared" si="19"/>
        <v>0</v>
      </c>
      <c r="BN48" s="93">
        <v>21</v>
      </c>
      <c r="BO48" s="93">
        <v>20</v>
      </c>
      <c r="BP48" s="94">
        <f t="shared" si="20"/>
        <v>1</v>
      </c>
      <c r="BQ48" s="98">
        <f t="shared" si="21"/>
        <v>81</v>
      </c>
      <c r="BR48" s="93">
        <v>37</v>
      </c>
      <c r="BS48" s="93">
        <v>35</v>
      </c>
      <c r="BT48" s="94">
        <f t="shared" si="22"/>
        <v>1</v>
      </c>
      <c r="BU48" s="98">
        <f t="shared" si="23"/>
        <v>66</v>
      </c>
      <c r="BV48" s="93">
        <v>25</v>
      </c>
      <c r="BW48" s="93">
        <v>0</v>
      </c>
      <c r="BX48" s="94">
        <f t="shared" si="24"/>
        <v>1</v>
      </c>
      <c r="BY48" s="98">
        <f t="shared" si="25"/>
        <v>0</v>
      </c>
      <c r="BZ48" s="99">
        <f>LARGE(CHOOSE({1,2,3,4,5,6,7,8,9,10,11,12,13,14,15,16,17},M48,Q48,U48,Y48,AC48,AG48,AK48,AO48,AS48,AW48,BA48,BE48,BI48,BM48,BQ48,BU48,BY48),1)+LARGE(CHOOSE({1,2,3,4,5,6,7,8,9,10,11,12,13,14,15,16,17},M48,Q48,U48,Y48,AC48,AG48,AK48,AO48,AS48,AW48,BA48,BE48,BI48,BM48,BQ48,BU48,BY48),2)+I48</f>
        <v>147</v>
      </c>
    </row>
    <row r="49" spans="1:78" s="105" customFormat="1" ht="18.75" x14ac:dyDescent="0.25">
      <c r="A49" s="89">
        <v>43</v>
      </c>
      <c r="B49" s="100" t="s">
        <v>419</v>
      </c>
      <c r="C49" s="100" t="s">
        <v>420</v>
      </c>
      <c r="D49" s="101" t="s">
        <v>4</v>
      </c>
      <c r="E49" s="102" t="s">
        <v>421</v>
      </c>
      <c r="F49" s="93">
        <v>49</v>
      </c>
      <c r="G49" s="93">
        <v>22</v>
      </c>
      <c r="H49" s="94">
        <f t="shared" si="0"/>
        <v>1</v>
      </c>
      <c r="I49" s="98">
        <f t="shared" si="1"/>
        <v>79</v>
      </c>
      <c r="J49" s="93">
        <v>54</v>
      </c>
      <c r="K49" s="101" t="s">
        <v>129</v>
      </c>
      <c r="L49" s="94">
        <f t="shared" si="2"/>
        <v>0.25</v>
      </c>
      <c r="M49" s="95">
        <v>0</v>
      </c>
      <c r="N49" s="93">
        <v>42</v>
      </c>
      <c r="O49" s="89" t="s">
        <v>129</v>
      </c>
      <c r="P49" s="94">
        <f t="shared" si="4"/>
        <v>0</v>
      </c>
      <c r="Q49" s="95">
        <v>0</v>
      </c>
      <c r="R49" s="93">
        <v>54</v>
      </c>
      <c r="S49" s="93" t="s">
        <v>129</v>
      </c>
      <c r="T49" s="94">
        <f t="shared" si="5"/>
        <v>0</v>
      </c>
      <c r="U49" s="95">
        <v>0</v>
      </c>
      <c r="V49" s="93">
        <v>52</v>
      </c>
      <c r="W49" s="93" t="s">
        <v>129</v>
      </c>
      <c r="X49" s="94">
        <f t="shared" si="6"/>
        <v>0</v>
      </c>
      <c r="Y49" s="95">
        <v>0</v>
      </c>
      <c r="Z49" s="93">
        <v>37</v>
      </c>
      <c r="AA49" s="93" t="s">
        <v>129</v>
      </c>
      <c r="AB49" s="94">
        <f t="shared" si="7"/>
        <v>0</v>
      </c>
      <c r="AC49" s="95">
        <v>0</v>
      </c>
      <c r="AD49" s="93">
        <v>39</v>
      </c>
      <c r="AE49" s="93" t="s">
        <v>129</v>
      </c>
      <c r="AF49" s="94">
        <f t="shared" si="8"/>
        <v>0</v>
      </c>
      <c r="AG49" s="95">
        <v>0</v>
      </c>
      <c r="AH49" s="93">
        <v>31</v>
      </c>
      <c r="AI49" s="93" t="s">
        <v>129</v>
      </c>
      <c r="AJ49" s="94">
        <f t="shared" si="9"/>
        <v>0.25</v>
      </c>
      <c r="AK49" s="95">
        <v>0</v>
      </c>
      <c r="AL49" s="93">
        <v>31</v>
      </c>
      <c r="AM49" s="93" t="s">
        <v>129</v>
      </c>
      <c r="AN49" s="94">
        <f t="shared" si="10"/>
        <v>0.25</v>
      </c>
      <c r="AO49" s="95">
        <v>0</v>
      </c>
      <c r="AP49" s="93">
        <v>25</v>
      </c>
      <c r="AQ49" s="93" t="s">
        <v>129</v>
      </c>
      <c r="AR49" s="94">
        <f t="shared" si="11"/>
        <v>0.25</v>
      </c>
      <c r="AS49" s="95">
        <v>0</v>
      </c>
      <c r="AT49" s="93">
        <v>32</v>
      </c>
      <c r="AU49" s="93" t="s">
        <v>129</v>
      </c>
      <c r="AV49" s="94">
        <f t="shared" si="13"/>
        <v>0.25</v>
      </c>
      <c r="AW49" s="95">
        <v>0</v>
      </c>
      <c r="AX49" s="93">
        <v>35</v>
      </c>
      <c r="AY49" s="93" t="s">
        <v>129</v>
      </c>
      <c r="AZ49" s="94">
        <f t="shared" si="14"/>
        <v>0.5</v>
      </c>
      <c r="BA49" s="95">
        <v>0</v>
      </c>
      <c r="BB49" s="93">
        <v>27</v>
      </c>
      <c r="BC49" s="93" t="s">
        <v>129</v>
      </c>
      <c r="BD49" s="94">
        <f t="shared" si="15"/>
        <v>0.5</v>
      </c>
      <c r="BE49" s="95">
        <v>0</v>
      </c>
      <c r="BF49" s="93">
        <v>48</v>
      </c>
      <c r="BG49" s="93" t="s">
        <v>129</v>
      </c>
      <c r="BH49" s="94">
        <f t="shared" si="16"/>
        <v>0.5</v>
      </c>
      <c r="BI49" s="95">
        <v>0</v>
      </c>
      <c r="BJ49" s="93">
        <v>38</v>
      </c>
      <c r="BK49" s="93">
        <v>0</v>
      </c>
      <c r="BL49" s="94">
        <f t="shared" si="18"/>
        <v>1</v>
      </c>
      <c r="BM49" s="98">
        <f t="shared" si="19"/>
        <v>0</v>
      </c>
      <c r="BN49" s="93">
        <v>21</v>
      </c>
      <c r="BO49" s="93">
        <v>0</v>
      </c>
      <c r="BP49" s="94">
        <f t="shared" si="20"/>
        <v>1</v>
      </c>
      <c r="BQ49" s="98">
        <f t="shared" si="21"/>
        <v>0</v>
      </c>
      <c r="BR49" s="93">
        <v>37</v>
      </c>
      <c r="BS49" s="93">
        <v>34</v>
      </c>
      <c r="BT49" s="94">
        <f t="shared" si="22"/>
        <v>1</v>
      </c>
      <c r="BU49" s="98">
        <f t="shared" si="23"/>
        <v>67</v>
      </c>
      <c r="BV49" s="93">
        <v>25</v>
      </c>
      <c r="BW49" s="93">
        <v>0</v>
      </c>
      <c r="BX49" s="94">
        <f t="shared" si="24"/>
        <v>1</v>
      </c>
      <c r="BY49" s="98">
        <f t="shared" si="25"/>
        <v>0</v>
      </c>
      <c r="BZ49" s="99">
        <f>LARGE(CHOOSE({1,2,3,4,5,6,7,8,9,10,11,12,13,14,15,16,17},M49,Q49,U49,Y49,AC49,AG49,AK49,AO49,AS49,AW49,BA49,BE49,BI49,BM49,BQ49,BU49,BY49),1)+LARGE(CHOOSE({1,2,3,4,5,6,7,8,9,10,11,12,13,14,15,16,17},M49,Q49,U49,Y49,AC49,AG49,AK49,AO49,AS49,AW49,BA49,BE49,BI49,BM49,BQ49,BU49,BY49),2)+I49</f>
        <v>146</v>
      </c>
    </row>
    <row r="50" spans="1:78" s="105" customFormat="1" ht="18.75" x14ac:dyDescent="0.25">
      <c r="A50" s="89">
        <v>44</v>
      </c>
      <c r="B50" s="100" t="s">
        <v>263</v>
      </c>
      <c r="C50" s="106" t="s">
        <v>12</v>
      </c>
      <c r="D50" s="89" t="s">
        <v>5</v>
      </c>
      <c r="E50" s="107" t="s">
        <v>264</v>
      </c>
      <c r="F50" s="93">
        <v>49</v>
      </c>
      <c r="G50" s="93">
        <v>23</v>
      </c>
      <c r="H50" s="94">
        <f t="shared" si="0"/>
        <v>1</v>
      </c>
      <c r="I50" s="98">
        <f t="shared" si="1"/>
        <v>78</v>
      </c>
      <c r="J50" s="93">
        <v>54</v>
      </c>
      <c r="K50" s="89">
        <v>11</v>
      </c>
      <c r="L50" s="94">
        <f t="shared" si="2"/>
        <v>0.25</v>
      </c>
      <c r="M50" s="95">
        <f>(101-K50)*L50</f>
        <v>22.5</v>
      </c>
      <c r="N50" s="93">
        <v>42</v>
      </c>
      <c r="O50" s="89" t="s">
        <v>129</v>
      </c>
      <c r="P50" s="94">
        <f t="shared" si="4"/>
        <v>0</v>
      </c>
      <c r="Q50" s="95">
        <v>0</v>
      </c>
      <c r="R50" s="93">
        <v>54</v>
      </c>
      <c r="S50" s="93">
        <v>14</v>
      </c>
      <c r="T50" s="94">
        <f t="shared" si="5"/>
        <v>0</v>
      </c>
      <c r="U50" s="95">
        <v>0</v>
      </c>
      <c r="V50" s="93">
        <v>52</v>
      </c>
      <c r="W50" s="93">
        <v>22</v>
      </c>
      <c r="X50" s="94">
        <f t="shared" si="6"/>
        <v>0</v>
      </c>
      <c r="Y50" s="95">
        <v>0</v>
      </c>
      <c r="Z50" s="93">
        <v>37</v>
      </c>
      <c r="AA50" s="93" t="s">
        <v>129</v>
      </c>
      <c r="AB50" s="94">
        <f t="shared" si="7"/>
        <v>0</v>
      </c>
      <c r="AC50" s="95">
        <v>0</v>
      </c>
      <c r="AD50" s="93">
        <v>39</v>
      </c>
      <c r="AE50" s="93" t="s">
        <v>129</v>
      </c>
      <c r="AF50" s="94">
        <f t="shared" si="8"/>
        <v>0</v>
      </c>
      <c r="AG50" s="95">
        <v>0</v>
      </c>
      <c r="AH50" s="93">
        <v>31</v>
      </c>
      <c r="AI50" s="93" t="s">
        <v>129</v>
      </c>
      <c r="AJ50" s="94">
        <f t="shared" si="9"/>
        <v>0.25</v>
      </c>
      <c r="AK50" s="95">
        <v>0</v>
      </c>
      <c r="AL50" s="93">
        <v>31</v>
      </c>
      <c r="AM50" s="93" t="s">
        <v>129</v>
      </c>
      <c r="AN50" s="94">
        <f t="shared" si="10"/>
        <v>0.25</v>
      </c>
      <c r="AO50" s="95">
        <v>0</v>
      </c>
      <c r="AP50" s="96">
        <v>25</v>
      </c>
      <c r="AQ50" s="96" t="s">
        <v>129</v>
      </c>
      <c r="AR50" s="104">
        <f t="shared" si="11"/>
        <v>0.25</v>
      </c>
      <c r="AS50" s="95">
        <v>0</v>
      </c>
      <c r="AT50" s="93">
        <v>32</v>
      </c>
      <c r="AU50" s="93" t="s">
        <v>129</v>
      </c>
      <c r="AV50" s="94">
        <f t="shared" si="13"/>
        <v>0.25</v>
      </c>
      <c r="AW50" s="95">
        <v>0</v>
      </c>
      <c r="AX50" s="93">
        <v>35</v>
      </c>
      <c r="AY50" s="93" t="s">
        <v>129</v>
      </c>
      <c r="AZ50" s="94">
        <f t="shared" si="14"/>
        <v>0.5</v>
      </c>
      <c r="BA50" s="95">
        <v>0</v>
      </c>
      <c r="BB50" s="93">
        <v>27</v>
      </c>
      <c r="BC50" s="93">
        <v>19</v>
      </c>
      <c r="BD50" s="94">
        <f t="shared" si="15"/>
        <v>0.5</v>
      </c>
      <c r="BE50" s="95">
        <f>(101-BC50)*BD50</f>
        <v>41</v>
      </c>
      <c r="BF50" s="93">
        <v>48</v>
      </c>
      <c r="BG50" s="93" t="s">
        <v>129</v>
      </c>
      <c r="BH50" s="94">
        <f t="shared" si="16"/>
        <v>0.5</v>
      </c>
      <c r="BI50" s="95">
        <v>0</v>
      </c>
      <c r="BJ50" s="93">
        <v>38</v>
      </c>
      <c r="BK50" s="93">
        <v>0</v>
      </c>
      <c r="BL50" s="94">
        <f t="shared" si="18"/>
        <v>1</v>
      </c>
      <c r="BM50" s="98">
        <f t="shared" si="19"/>
        <v>0</v>
      </c>
      <c r="BN50" s="93">
        <v>21</v>
      </c>
      <c r="BO50" s="93">
        <v>0</v>
      </c>
      <c r="BP50" s="94">
        <f t="shared" si="20"/>
        <v>1</v>
      </c>
      <c r="BQ50" s="98">
        <f t="shared" si="21"/>
        <v>0</v>
      </c>
      <c r="BR50" s="93">
        <v>37</v>
      </c>
      <c r="BS50" s="93">
        <v>0</v>
      </c>
      <c r="BT50" s="94">
        <f t="shared" si="22"/>
        <v>1</v>
      </c>
      <c r="BU50" s="98">
        <f t="shared" si="23"/>
        <v>0</v>
      </c>
      <c r="BV50" s="93">
        <v>25</v>
      </c>
      <c r="BW50" s="93">
        <v>0</v>
      </c>
      <c r="BX50" s="94">
        <f t="shared" si="24"/>
        <v>1</v>
      </c>
      <c r="BY50" s="98">
        <f t="shared" si="25"/>
        <v>0</v>
      </c>
      <c r="BZ50" s="99">
        <f>LARGE(CHOOSE({1,2,3,4,5,6,7,8,9,10,11,12,13,14,15,16,17},M50,Q50,U50,Y50,AC50,AG50,AK50,AO50,AS50,AW50,BA50,BE50,BI50,BM50,BQ50,BU50,BY50),1)+LARGE(CHOOSE({1,2,3,4,5,6,7,8,9,10,11,12,13,14,15,16,17},M50,Q50,U50,Y50,AC50,AG50,AK50,AO50,AS50,AW50,BA50,BE50,BI50,BM50,BQ50,BU50,BY50),2)+I50</f>
        <v>141.5</v>
      </c>
    </row>
    <row r="51" spans="1:78" ht="18.75" x14ac:dyDescent="0.25">
      <c r="A51" s="89">
        <v>45</v>
      </c>
      <c r="B51" s="110" t="s">
        <v>231</v>
      </c>
      <c r="C51" s="110" t="s">
        <v>6</v>
      </c>
      <c r="D51" s="101" t="s">
        <v>4</v>
      </c>
      <c r="E51" s="102" t="s">
        <v>232</v>
      </c>
      <c r="F51" s="93">
        <v>49</v>
      </c>
      <c r="G51" s="93">
        <v>0</v>
      </c>
      <c r="H51" s="94">
        <f t="shared" si="0"/>
        <v>1</v>
      </c>
      <c r="I51" s="98">
        <f t="shared" si="1"/>
        <v>0</v>
      </c>
      <c r="J51" s="93">
        <v>54</v>
      </c>
      <c r="K51" s="93">
        <v>53</v>
      </c>
      <c r="L51" s="94">
        <f t="shared" si="2"/>
        <v>0.25</v>
      </c>
      <c r="M51" s="95">
        <f>(101-K51)*L51</f>
        <v>12</v>
      </c>
      <c r="N51" s="93">
        <v>68</v>
      </c>
      <c r="O51" s="89" t="s">
        <v>129</v>
      </c>
      <c r="P51" s="94">
        <f t="shared" si="4"/>
        <v>0</v>
      </c>
      <c r="Q51" s="95">
        <v>0</v>
      </c>
      <c r="R51" s="93">
        <v>54</v>
      </c>
      <c r="S51" s="93" t="s">
        <v>129</v>
      </c>
      <c r="T51" s="94">
        <f t="shared" si="5"/>
        <v>0</v>
      </c>
      <c r="U51" s="95">
        <v>0</v>
      </c>
      <c r="V51" s="93">
        <v>52</v>
      </c>
      <c r="W51" s="93" t="s">
        <v>129</v>
      </c>
      <c r="X51" s="94">
        <f t="shared" si="6"/>
        <v>0</v>
      </c>
      <c r="Y51" s="95">
        <v>0</v>
      </c>
      <c r="Z51" s="93">
        <v>37</v>
      </c>
      <c r="AA51" s="93" t="s">
        <v>129</v>
      </c>
      <c r="AB51" s="94">
        <f t="shared" si="7"/>
        <v>0</v>
      </c>
      <c r="AC51" s="95">
        <v>0</v>
      </c>
      <c r="AD51" s="93">
        <v>39</v>
      </c>
      <c r="AE51" s="93" t="s">
        <v>129</v>
      </c>
      <c r="AF51" s="94">
        <f t="shared" si="8"/>
        <v>0</v>
      </c>
      <c r="AG51" s="95">
        <v>0</v>
      </c>
      <c r="AH51" s="93">
        <v>31</v>
      </c>
      <c r="AI51" s="93" t="s">
        <v>129</v>
      </c>
      <c r="AJ51" s="94">
        <f t="shared" si="9"/>
        <v>0.25</v>
      </c>
      <c r="AK51" s="95">
        <v>0</v>
      </c>
      <c r="AL51" s="93">
        <v>31</v>
      </c>
      <c r="AM51" s="93" t="s">
        <v>129</v>
      </c>
      <c r="AN51" s="94">
        <f t="shared" si="10"/>
        <v>0.25</v>
      </c>
      <c r="AO51" s="95">
        <v>0</v>
      </c>
      <c r="AP51" s="93">
        <v>25</v>
      </c>
      <c r="AQ51" s="93" t="s">
        <v>129</v>
      </c>
      <c r="AR51" s="94">
        <f t="shared" si="11"/>
        <v>0.25</v>
      </c>
      <c r="AS51" s="95">
        <v>0</v>
      </c>
      <c r="AT51" s="93">
        <v>32</v>
      </c>
      <c r="AU51" s="93" t="s">
        <v>129</v>
      </c>
      <c r="AV51" s="94">
        <f t="shared" si="13"/>
        <v>0.25</v>
      </c>
      <c r="AW51" s="95">
        <v>0</v>
      </c>
      <c r="AX51" s="93">
        <v>35</v>
      </c>
      <c r="AY51" s="93">
        <v>32</v>
      </c>
      <c r="AZ51" s="94">
        <f t="shared" si="14"/>
        <v>0.5</v>
      </c>
      <c r="BA51" s="95">
        <f>(101-AY51)*AZ51</f>
        <v>34.5</v>
      </c>
      <c r="BB51" s="93">
        <v>27</v>
      </c>
      <c r="BC51" s="93" t="s">
        <v>129</v>
      </c>
      <c r="BD51" s="94">
        <f t="shared" si="15"/>
        <v>0.5</v>
      </c>
      <c r="BE51" s="95">
        <v>0</v>
      </c>
      <c r="BF51" s="93">
        <v>48</v>
      </c>
      <c r="BG51" s="93" t="s">
        <v>129</v>
      </c>
      <c r="BH51" s="94">
        <f t="shared" si="16"/>
        <v>0.5</v>
      </c>
      <c r="BI51" s="95">
        <v>0</v>
      </c>
      <c r="BJ51" s="93">
        <v>38</v>
      </c>
      <c r="BK51" s="93">
        <v>36</v>
      </c>
      <c r="BL51" s="94">
        <f t="shared" si="18"/>
        <v>1</v>
      </c>
      <c r="BM51" s="98">
        <f t="shared" si="19"/>
        <v>65</v>
      </c>
      <c r="BN51" s="93">
        <v>21</v>
      </c>
      <c r="BO51" s="93">
        <v>0</v>
      </c>
      <c r="BP51" s="94">
        <f t="shared" si="20"/>
        <v>1</v>
      </c>
      <c r="BQ51" s="98">
        <f t="shared" si="21"/>
        <v>0</v>
      </c>
      <c r="BR51" s="93">
        <v>37</v>
      </c>
      <c r="BS51" s="93">
        <v>0</v>
      </c>
      <c r="BT51" s="94">
        <f t="shared" si="22"/>
        <v>1</v>
      </c>
      <c r="BU51" s="98">
        <f t="shared" si="23"/>
        <v>0</v>
      </c>
      <c r="BV51" s="93">
        <v>25</v>
      </c>
      <c r="BW51" s="93">
        <v>25</v>
      </c>
      <c r="BX51" s="94">
        <f t="shared" si="24"/>
        <v>1</v>
      </c>
      <c r="BY51" s="98">
        <f t="shared" si="25"/>
        <v>76</v>
      </c>
      <c r="BZ51" s="99">
        <f>LARGE(CHOOSE({1,2,3,4,5,6,7,8,9,10,11,12,13,14,15,16,17},M51,Q51,U51,Y51,AC51,AG51,AK51,AO51,AS51,AW51,BA51,BE51,BI51,BM51,BQ51,BU51,BY51),1)+LARGE(CHOOSE({1,2,3,4,5,6,7,8,9,10,11,12,13,14,15,16,17},M51,Q51,U51,Y51,AC51,AG51,AK51,AO51,AS51,AW51,BA51,BE51,BI51,BM51,BQ51,BU51,BY51),2)+I51</f>
        <v>141</v>
      </c>
    </row>
    <row r="52" spans="1:78" ht="18.75" x14ac:dyDescent="0.25">
      <c r="A52" s="89">
        <v>46</v>
      </c>
      <c r="B52" s="100" t="s">
        <v>422</v>
      </c>
      <c r="C52" s="100" t="s">
        <v>9</v>
      </c>
      <c r="D52" s="101" t="s">
        <v>4</v>
      </c>
      <c r="E52" s="102" t="s">
        <v>55</v>
      </c>
      <c r="F52" s="93">
        <v>49</v>
      </c>
      <c r="G52" s="93">
        <v>35</v>
      </c>
      <c r="H52" s="94">
        <f t="shared" si="0"/>
        <v>1</v>
      </c>
      <c r="I52" s="98">
        <f t="shared" si="1"/>
        <v>66</v>
      </c>
      <c r="J52" s="93">
        <v>54</v>
      </c>
      <c r="K52" s="101" t="s">
        <v>129</v>
      </c>
      <c r="L52" s="94">
        <f t="shared" si="2"/>
        <v>0.25</v>
      </c>
      <c r="M52" s="95">
        <v>0</v>
      </c>
      <c r="N52" s="93">
        <v>42</v>
      </c>
      <c r="O52" s="89" t="s">
        <v>129</v>
      </c>
      <c r="P52" s="94">
        <f t="shared" si="4"/>
        <v>0</v>
      </c>
      <c r="Q52" s="95">
        <v>0</v>
      </c>
      <c r="R52" s="93">
        <v>54</v>
      </c>
      <c r="S52" s="93" t="s">
        <v>129</v>
      </c>
      <c r="T52" s="94">
        <f t="shared" si="5"/>
        <v>0</v>
      </c>
      <c r="U52" s="95">
        <v>0</v>
      </c>
      <c r="V52" s="93">
        <v>52</v>
      </c>
      <c r="W52" s="93" t="s">
        <v>129</v>
      </c>
      <c r="X52" s="94">
        <f t="shared" si="6"/>
        <v>0</v>
      </c>
      <c r="Y52" s="95">
        <v>0</v>
      </c>
      <c r="Z52" s="93">
        <v>37</v>
      </c>
      <c r="AA52" s="93" t="s">
        <v>129</v>
      </c>
      <c r="AB52" s="94">
        <f t="shared" si="7"/>
        <v>0</v>
      </c>
      <c r="AC52" s="95">
        <v>0</v>
      </c>
      <c r="AD52" s="93">
        <v>39</v>
      </c>
      <c r="AE52" s="93" t="s">
        <v>129</v>
      </c>
      <c r="AF52" s="94">
        <f t="shared" si="8"/>
        <v>0</v>
      </c>
      <c r="AG52" s="95">
        <v>0</v>
      </c>
      <c r="AH52" s="93">
        <v>31</v>
      </c>
      <c r="AI52" s="93" t="s">
        <v>129</v>
      </c>
      <c r="AJ52" s="94">
        <f t="shared" si="9"/>
        <v>0.25</v>
      </c>
      <c r="AK52" s="95">
        <v>0</v>
      </c>
      <c r="AL52" s="93">
        <v>31</v>
      </c>
      <c r="AM52" s="93" t="s">
        <v>129</v>
      </c>
      <c r="AN52" s="94">
        <f t="shared" si="10"/>
        <v>0.25</v>
      </c>
      <c r="AO52" s="95">
        <v>0</v>
      </c>
      <c r="AP52" s="93">
        <v>25</v>
      </c>
      <c r="AQ52" s="93" t="s">
        <v>129</v>
      </c>
      <c r="AR52" s="94">
        <f t="shared" si="11"/>
        <v>0.25</v>
      </c>
      <c r="AS52" s="95">
        <v>0</v>
      </c>
      <c r="AT52" s="93">
        <v>32</v>
      </c>
      <c r="AU52" s="93" t="s">
        <v>129</v>
      </c>
      <c r="AV52" s="94">
        <f t="shared" si="13"/>
        <v>0.25</v>
      </c>
      <c r="AW52" s="95">
        <v>0</v>
      </c>
      <c r="AX52" s="93">
        <v>35</v>
      </c>
      <c r="AY52" s="93" t="s">
        <v>129</v>
      </c>
      <c r="AZ52" s="94">
        <f t="shared" si="14"/>
        <v>0.5</v>
      </c>
      <c r="BA52" s="95">
        <v>0</v>
      </c>
      <c r="BB52" s="93">
        <v>27</v>
      </c>
      <c r="BC52" s="93" t="s">
        <v>129</v>
      </c>
      <c r="BD52" s="94">
        <f t="shared" si="15"/>
        <v>0.5</v>
      </c>
      <c r="BE52" s="95">
        <v>0</v>
      </c>
      <c r="BF52" s="93">
        <v>48</v>
      </c>
      <c r="BG52" s="93" t="s">
        <v>129</v>
      </c>
      <c r="BH52" s="94">
        <f t="shared" si="16"/>
        <v>0.5</v>
      </c>
      <c r="BI52" s="95">
        <v>0</v>
      </c>
      <c r="BJ52" s="93">
        <v>38</v>
      </c>
      <c r="BK52" s="93">
        <v>0</v>
      </c>
      <c r="BL52" s="94">
        <f t="shared" si="18"/>
        <v>1</v>
      </c>
      <c r="BM52" s="98">
        <f t="shared" si="19"/>
        <v>0</v>
      </c>
      <c r="BN52" s="93">
        <v>21</v>
      </c>
      <c r="BO52" s="93">
        <v>0</v>
      </c>
      <c r="BP52" s="94">
        <f t="shared" si="20"/>
        <v>1</v>
      </c>
      <c r="BQ52" s="98">
        <f t="shared" si="21"/>
        <v>0</v>
      </c>
      <c r="BR52" s="93">
        <v>37</v>
      </c>
      <c r="BS52" s="93">
        <v>29</v>
      </c>
      <c r="BT52" s="94">
        <f t="shared" si="22"/>
        <v>1</v>
      </c>
      <c r="BU52" s="98">
        <f t="shared" si="23"/>
        <v>72</v>
      </c>
      <c r="BV52" s="93">
        <v>25</v>
      </c>
      <c r="BW52" s="93">
        <v>0</v>
      </c>
      <c r="BX52" s="94">
        <f t="shared" si="24"/>
        <v>1</v>
      </c>
      <c r="BY52" s="98">
        <f t="shared" si="25"/>
        <v>0</v>
      </c>
      <c r="BZ52" s="99">
        <f>LARGE(CHOOSE({1,2,3,4,5,6,7,8,9,10,11,12,13,14,15,16,17},M52,Q52,U52,Y52,AC52,AG52,AK52,AO52,AS52,AW52,BA52,BE52,BI52,BM52,BQ52,BU52,BY52),1)+LARGE(CHOOSE({1,2,3,4,5,6,7,8,9,10,11,12,13,14,15,16,17},M52,Q52,U52,Y52,AC52,AG52,AK52,AO52,AS52,AW52,BA52,BE52,BI52,BM52,BQ52,BU52,BY52),2)+I52</f>
        <v>138</v>
      </c>
    </row>
    <row r="53" spans="1:78" ht="18.75" x14ac:dyDescent="0.25">
      <c r="A53" s="89">
        <v>47</v>
      </c>
      <c r="B53" s="100" t="s">
        <v>423</v>
      </c>
      <c r="C53" s="100" t="s">
        <v>9</v>
      </c>
      <c r="D53" s="101" t="s">
        <v>5</v>
      </c>
      <c r="E53" s="102" t="s">
        <v>424</v>
      </c>
      <c r="F53" s="93">
        <v>49</v>
      </c>
      <c r="G53" s="93">
        <v>37</v>
      </c>
      <c r="H53" s="94">
        <f t="shared" si="0"/>
        <v>1</v>
      </c>
      <c r="I53" s="98">
        <f t="shared" si="1"/>
        <v>64</v>
      </c>
      <c r="J53" s="93">
        <v>54</v>
      </c>
      <c r="K53" s="101" t="s">
        <v>129</v>
      </c>
      <c r="L53" s="94">
        <f t="shared" si="2"/>
        <v>0.25</v>
      </c>
      <c r="M53" s="95">
        <v>0</v>
      </c>
      <c r="N53" s="93">
        <v>42</v>
      </c>
      <c r="O53" s="89" t="s">
        <v>129</v>
      </c>
      <c r="P53" s="94">
        <f t="shared" si="4"/>
        <v>0</v>
      </c>
      <c r="Q53" s="95">
        <v>0</v>
      </c>
      <c r="R53" s="93">
        <v>54</v>
      </c>
      <c r="S53" s="93" t="s">
        <v>129</v>
      </c>
      <c r="T53" s="94">
        <f t="shared" si="5"/>
        <v>0</v>
      </c>
      <c r="U53" s="95">
        <v>0</v>
      </c>
      <c r="V53" s="93">
        <v>52</v>
      </c>
      <c r="W53" s="93">
        <v>49</v>
      </c>
      <c r="X53" s="94">
        <f t="shared" si="6"/>
        <v>0</v>
      </c>
      <c r="Y53" s="95">
        <v>0</v>
      </c>
      <c r="Z53" s="93">
        <v>37</v>
      </c>
      <c r="AA53" s="93" t="s">
        <v>129</v>
      </c>
      <c r="AB53" s="94">
        <f t="shared" si="7"/>
        <v>0</v>
      </c>
      <c r="AC53" s="95">
        <v>0</v>
      </c>
      <c r="AD53" s="93">
        <v>39</v>
      </c>
      <c r="AE53" s="93" t="s">
        <v>129</v>
      </c>
      <c r="AF53" s="94">
        <f t="shared" si="8"/>
        <v>0</v>
      </c>
      <c r="AG53" s="95">
        <v>0</v>
      </c>
      <c r="AH53" s="93">
        <v>31</v>
      </c>
      <c r="AI53" s="93" t="s">
        <v>129</v>
      </c>
      <c r="AJ53" s="94">
        <f t="shared" si="9"/>
        <v>0.25</v>
      </c>
      <c r="AK53" s="95">
        <v>0</v>
      </c>
      <c r="AL53" s="93">
        <v>31</v>
      </c>
      <c r="AM53" s="93" t="s">
        <v>129</v>
      </c>
      <c r="AN53" s="94">
        <f t="shared" si="10"/>
        <v>0.25</v>
      </c>
      <c r="AO53" s="95">
        <v>0</v>
      </c>
      <c r="AP53" s="93">
        <v>25</v>
      </c>
      <c r="AQ53" s="93" t="s">
        <v>129</v>
      </c>
      <c r="AR53" s="94">
        <f t="shared" si="11"/>
        <v>0.25</v>
      </c>
      <c r="AS53" s="95">
        <v>0</v>
      </c>
      <c r="AT53" s="93">
        <v>32</v>
      </c>
      <c r="AU53" s="93" t="s">
        <v>129</v>
      </c>
      <c r="AV53" s="94">
        <f t="shared" si="13"/>
        <v>0.25</v>
      </c>
      <c r="AW53" s="95">
        <v>0</v>
      </c>
      <c r="AX53" s="93">
        <v>35</v>
      </c>
      <c r="AY53" s="93" t="s">
        <v>129</v>
      </c>
      <c r="AZ53" s="94">
        <f t="shared" si="14"/>
        <v>0.5</v>
      </c>
      <c r="BA53" s="95">
        <v>0</v>
      </c>
      <c r="BB53" s="93">
        <v>27</v>
      </c>
      <c r="BC53" s="93" t="s">
        <v>129</v>
      </c>
      <c r="BD53" s="94">
        <f t="shared" si="15"/>
        <v>0.5</v>
      </c>
      <c r="BE53" s="95">
        <v>0</v>
      </c>
      <c r="BF53" s="93">
        <v>48</v>
      </c>
      <c r="BG53" s="93" t="s">
        <v>129</v>
      </c>
      <c r="BH53" s="94">
        <f t="shared" si="16"/>
        <v>0.5</v>
      </c>
      <c r="BI53" s="95">
        <v>0</v>
      </c>
      <c r="BJ53" s="93">
        <v>38</v>
      </c>
      <c r="BK53" s="93">
        <v>0</v>
      </c>
      <c r="BL53" s="94">
        <f t="shared" si="18"/>
        <v>1</v>
      </c>
      <c r="BM53" s="98">
        <f t="shared" si="19"/>
        <v>0</v>
      </c>
      <c r="BN53" s="93">
        <v>21</v>
      </c>
      <c r="BO53" s="93">
        <v>0</v>
      </c>
      <c r="BP53" s="94">
        <f t="shared" si="20"/>
        <v>1</v>
      </c>
      <c r="BQ53" s="98">
        <f t="shared" si="21"/>
        <v>0</v>
      </c>
      <c r="BR53" s="93">
        <v>37</v>
      </c>
      <c r="BS53" s="93">
        <v>28</v>
      </c>
      <c r="BT53" s="94">
        <f t="shared" si="22"/>
        <v>1</v>
      </c>
      <c r="BU53" s="98">
        <f t="shared" si="23"/>
        <v>73</v>
      </c>
      <c r="BV53" s="93">
        <v>25</v>
      </c>
      <c r="BW53" s="93">
        <v>0</v>
      </c>
      <c r="BX53" s="94">
        <f t="shared" si="24"/>
        <v>1</v>
      </c>
      <c r="BY53" s="98">
        <f t="shared" si="25"/>
        <v>0</v>
      </c>
      <c r="BZ53" s="99">
        <f>LARGE(CHOOSE({1,2,3,4,5,6,7,8,9,10,11,12,13,14,15,16,17},M53,Q53,U53,Y53,AC53,AG53,AK53,AO53,AS53,AW53,BA53,BE53,BI53,BM53,BQ53,BU53,BY53),1)+LARGE(CHOOSE({1,2,3,4,5,6,7,8,9,10,11,12,13,14,15,16,17},M53,Q53,U53,Y53,AC53,AG53,AK53,AO53,AS53,AW53,BA53,BE53,BI53,BM53,BQ53,BU53,BY53),2)+I53</f>
        <v>137</v>
      </c>
    </row>
    <row r="54" spans="1:78" ht="18.75" x14ac:dyDescent="0.25">
      <c r="A54" s="89">
        <v>48</v>
      </c>
      <c r="B54" s="152" t="s">
        <v>425</v>
      </c>
      <c r="C54" s="100" t="s">
        <v>420</v>
      </c>
      <c r="D54" s="101" t="s">
        <v>4</v>
      </c>
      <c r="E54" s="153"/>
      <c r="F54" s="93">
        <v>49</v>
      </c>
      <c r="G54" s="93">
        <v>41</v>
      </c>
      <c r="H54" s="94">
        <f t="shared" si="0"/>
        <v>1</v>
      </c>
      <c r="I54" s="98">
        <f t="shared" si="1"/>
        <v>60</v>
      </c>
      <c r="J54" s="93">
        <v>54</v>
      </c>
      <c r="K54" s="101" t="s">
        <v>129</v>
      </c>
      <c r="L54" s="94">
        <f t="shared" si="2"/>
        <v>0.25</v>
      </c>
      <c r="M54" s="95">
        <v>0</v>
      </c>
      <c r="N54" s="93">
        <v>42</v>
      </c>
      <c r="O54" s="89" t="s">
        <v>129</v>
      </c>
      <c r="P54" s="94">
        <f t="shared" si="4"/>
        <v>0</v>
      </c>
      <c r="Q54" s="95">
        <v>0</v>
      </c>
      <c r="R54" s="93">
        <v>54</v>
      </c>
      <c r="S54" s="93" t="s">
        <v>129</v>
      </c>
      <c r="T54" s="94">
        <f t="shared" si="5"/>
        <v>0</v>
      </c>
      <c r="U54" s="95">
        <v>0</v>
      </c>
      <c r="V54" s="93">
        <v>52</v>
      </c>
      <c r="W54" s="93" t="s">
        <v>129</v>
      </c>
      <c r="X54" s="94">
        <f t="shared" si="6"/>
        <v>0</v>
      </c>
      <c r="Y54" s="95">
        <v>0</v>
      </c>
      <c r="Z54" s="93">
        <v>37</v>
      </c>
      <c r="AA54" s="93" t="s">
        <v>129</v>
      </c>
      <c r="AB54" s="94">
        <f t="shared" si="7"/>
        <v>0</v>
      </c>
      <c r="AC54" s="95">
        <v>0</v>
      </c>
      <c r="AD54" s="93">
        <v>39</v>
      </c>
      <c r="AE54" s="93" t="s">
        <v>129</v>
      </c>
      <c r="AF54" s="94">
        <f t="shared" si="8"/>
        <v>0</v>
      </c>
      <c r="AG54" s="95">
        <v>0</v>
      </c>
      <c r="AH54" s="93">
        <v>31</v>
      </c>
      <c r="AI54" s="93" t="s">
        <v>129</v>
      </c>
      <c r="AJ54" s="94">
        <f t="shared" si="9"/>
        <v>0.25</v>
      </c>
      <c r="AK54" s="95">
        <v>0</v>
      </c>
      <c r="AL54" s="93">
        <v>31</v>
      </c>
      <c r="AM54" s="93" t="s">
        <v>129</v>
      </c>
      <c r="AN54" s="94">
        <f t="shared" si="10"/>
        <v>0.25</v>
      </c>
      <c r="AO54" s="95">
        <v>0</v>
      </c>
      <c r="AP54" s="93">
        <v>25</v>
      </c>
      <c r="AQ54" s="93" t="s">
        <v>129</v>
      </c>
      <c r="AR54" s="94">
        <f t="shared" si="11"/>
        <v>0.25</v>
      </c>
      <c r="AS54" s="95">
        <v>0</v>
      </c>
      <c r="AT54" s="93">
        <v>32</v>
      </c>
      <c r="AU54" s="93" t="s">
        <v>129</v>
      </c>
      <c r="AV54" s="94">
        <f t="shared" si="13"/>
        <v>0.25</v>
      </c>
      <c r="AW54" s="95">
        <v>0</v>
      </c>
      <c r="AX54" s="93">
        <v>35</v>
      </c>
      <c r="AY54" s="93" t="s">
        <v>129</v>
      </c>
      <c r="AZ54" s="94">
        <f t="shared" si="14"/>
        <v>0.5</v>
      </c>
      <c r="BA54" s="95">
        <v>0</v>
      </c>
      <c r="BB54" s="93">
        <v>27</v>
      </c>
      <c r="BC54" s="93" t="s">
        <v>129</v>
      </c>
      <c r="BD54" s="94">
        <f t="shared" si="15"/>
        <v>0.5</v>
      </c>
      <c r="BE54" s="95">
        <v>0</v>
      </c>
      <c r="BF54" s="93">
        <v>48</v>
      </c>
      <c r="BG54" s="93" t="s">
        <v>129</v>
      </c>
      <c r="BH54" s="94">
        <f t="shared" si="16"/>
        <v>0.5</v>
      </c>
      <c r="BI54" s="95">
        <v>0</v>
      </c>
      <c r="BJ54" s="93">
        <v>38</v>
      </c>
      <c r="BK54" s="93">
        <v>0</v>
      </c>
      <c r="BL54" s="94">
        <f t="shared" si="18"/>
        <v>1</v>
      </c>
      <c r="BM54" s="98">
        <f t="shared" si="19"/>
        <v>0</v>
      </c>
      <c r="BN54" s="93">
        <v>21</v>
      </c>
      <c r="BO54" s="93">
        <v>0</v>
      </c>
      <c r="BP54" s="94">
        <f t="shared" si="20"/>
        <v>1</v>
      </c>
      <c r="BQ54" s="98">
        <f t="shared" si="21"/>
        <v>0</v>
      </c>
      <c r="BR54" s="93">
        <v>37</v>
      </c>
      <c r="BS54" s="93">
        <v>27</v>
      </c>
      <c r="BT54" s="94">
        <f t="shared" si="22"/>
        <v>1</v>
      </c>
      <c r="BU54" s="98">
        <f t="shared" si="23"/>
        <v>74</v>
      </c>
      <c r="BV54" s="93">
        <v>25</v>
      </c>
      <c r="BW54" s="93">
        <v>0</v>
      </c>
      <c r="BX54" s="94">
        <f t="shared" si="24"/>
        <v>1</v>
      </c>
      <c r="BY54" s="98">
        <f t="shared" si="25"/>
        <v>0</v>
      </c>
      <c r="BZ54" s="99">
        <f>LARGE(CHOOSE({1,2,3,4,5,6,7,8,9,10,11,12,13,14,15,16,17},M54,Q54,U54,Y54,AC54,AG54,AK54,AO54,AS54,AW54,BA54,BE54,BI54,BM54,BQ54,BU54,BY54),1)+LARGE(CHOOSE({1,2,3,4,5,6,7,8,9,10,11,12,13,14,15,16,17},M54,Q54,U54,Y54,AC54,AG54,AK54,AO54,AS54,AW54,BA54,BE54,BI54,BM54,BQ54,BU54,BY54),2)+I54</f>
        <v>134</v>
      </c>
    </row>
    <row r="55" spans="1:78" ht="18.75" x14ac:dyDescent="0.25">
      <c r="A55" s="89">
        <v>49</v>
      </c>
      <c r="B55" s="110" t="s">
        <v>243</v>
      </c>
      <c r="C55" s="110" t="s">
        <v>6</v>
      </c>
      <c r="D55" s="101" t="s">
        <v>4</v>
      </c>
      <c r="E55" s="102" t="s">
        <v>244</v>
      </c>
      <c r="F55" s="93">
        <v>49</v>
      </c>
      <c r="G55" s="93">
        <v>24</v>
      </c>
      <c r="H55" s="94">
        <f t="shared" si="0"/>
        <v>1</v>
      </c>
      <c r="I55" s="98">
        <f t="shared" si="1"/>
        <v>77</v>
      </c>
      <c r="J55" s="93">
        <v>54</v>
      </c>
      <c r="K55" s="93">
        <v>36</v>
      </c>
      <c r="L55" s="94">
        <f t="shared" si="2"/>
        <v>0.25</v>
      </c>
      <c r="M55" s="95">
        <f>(101-K55)*L55</f>
        <v>16.25</v>
      </c>
      <c r="N55" s="93">
        <v>55</v>
      </c>
      <c r="O55" s="89" t="s">
        <v>129</v>
      </c>
      <c r="P55" s="94">
        <f t="shared" si="4"/>
        <v>0</v>
      </c>
      <c r="Q55" s="95">
        <v>0</v>
      </c>
      <c r="R55" s="93">
        <v>54</v>
      </c>
      <c r="S55" s="93" t="s">
        <v>129</v>
      </c>
      <c r="T55" s="94">
        <f t="shared" si="5"/>
        <v>0</v>
      </c>
      <c r="U55" s="95">
        <v>0</v>
      </c>
      <c r="V55" s="93">
        <v>52</v>
      </c>
      <c r="W55" s="93" t="s">
        <v>129</v>
      </c>
      <c r="X55" s="94">
        <f t="shared" si="6"/>
        <v>0</v>
      </c>
      <c r="Y55" s="95">
        <v>0</v>
      </c>
      <c r="Z55" s="93">
        <v>37</v>
      </c>
      <c r="AA55" s="93" t="s">
        <v>129</v>
      </c>
      <c r="AB55" s="94">
        <f t="shared" si="7"/>
        <v>0</v>
      </c>
      <c r="AC55" s="95">
        <v>0</v>
      </c>
      <c r="AD55" s="93">
        <v>39</v>
      </c>
      <c r="AE55" s="93" t="s">
        <v>129</v>
      </c>
      <c r="AF55" s="94">
        <f t="shared" si="8"/>
        <v>0</v>
      </c>
      <c r="AG55" s="95">
        <v>0</v>
      </c>
      <c r="AH55" s="93">
        <v>31</v>
      </c>
      <c r="AI55" s="93">
        <v>26</v>
      </c>
      <c r="AJ55" s="94">
        <f t="shared" si="9"/>
        <v>0.25</v>
      </c>
      <c r="AK55" s="95">
        <f>(101-AI55)*AJ55</f>
        <v>18.75</v>
      </c>
      <c r="AL55" s="93">
        <v>31</v>
      </c>
      <c r="AM55" s="93">
        <v>22</v>
      </c>
      <c r="AN55" s="94">
        <f t="shared" si="10"/>
        <v>0.25</v>
      </c>
      <c r="AO55" s="95">
        <f>(101-AM55)*AN55</f>
        <v>19.75</v>
      </c>
      <c r="AP55" s="96">
        <v>25</v>
      </c>
      <c r="AQ55" s="103">
        <v>22</v>
      </c>
      <c r="AR55" s="104">
        <f t="shared" si="11"/>
        <v>0.25</v>
      </c>
      <c r="AS55" s="95">
        <f>(101-AQ55)*AR55</f>
        <v>19.75</v>
      </c>
      <c r="AT55" s="96">
        <v>32</v>
      </c>
      <c r="AU55" s="96" t="s">
        <v>129</v>
      </c>
      <c r="AV55" s="104">
        <f t="shared" si="13"/>
        <v>0.25</v>
      </c>
      <c r="AW55" s="95">
        <v>0</v>
      </c>
      <c r="AX55" s="93">
        <v>35</v>
      </c>
      <c r="AY55" s="93">
        <v>28</v>
      </c>
      <c r="AZ55" s="94">
        <f t="shared" si="14"/>
        <v>0.5</v>
      </c>
      <c r="BA55" s="95">
        <f>(101-AY55)*AZ55</f>
        <v>36.5</v>
      </c>
      <c r="BB55" s="93">
        <v>27</v>
      </c>
      <c r="BC55" s="93" t="s">
        <v>129</v>
      </c>
      <c r="BD55" s="94">
        <f t="shared" si="15"/>
        <v>0.5</v>
      </c>
      <c r="BE55" s="95">
        <v>0</v>
      </c>
      <c r="BF55" s="93">
        <v>48</v>
      </c>
      <c r="BG55" s="93" t="s">
        <v>129</v>
      </c>
      <c r="BH55" s="94">
        <f t="shared" si="16"/>
        <v>0.5</v>
      </c>
      <c r="BI55" s="95">
        <v>0</v>
      </c>
      <c r="BJ55" s="93">
        <v>38</v>
      </c>
      <c r="BK55" s="93">
        <v>0</v>
      </c>
      <c r="BL55" s="94">
        <f t="shared" si="18"/>
        <v>1</v>
      </c>
      <c r="BM55" s="98">
        <f t="shared" si="19"/>
        <v>0</v>
      </c>
      <c r="BN55" s="93">
        <v>21</v>
      </c>
      <c r="BO55" s="93">
        <v>0</v>
      </c>
      <c r="BP55" s="94">
        <f t="shared" si="20"/>
        <v>1</v>
      </c>
      <c r="BQ55" s="98">
        <f t="shared" si="21"/>
        <v>0</v>
      </c>
      <c r="BR55" s="93">
        <v>37</v>
      </c>
      <c r="BS55" s="93">
        <v>0</v>
      </c>
      <c r="BT55" s="94">
        <f t="shared" si="22"/>
        <v>1</v>
      </c>
      <c r="BU55" s="98">
        <f t="shared" si="23"/>
        <v>0</v>
      </c>
      <c r="BV55" s="93">
        <v>25</v>
      </c>
      <c r="BW55" s="93">
        <v>0</v>
      </c>
      <c r="BX55" s="94">
        <f t="shared" si="24"/>
        <v>1</v>
      </c>
      <c r="BY55" s="98">
        <f t="shared" si="25"/>
        <v>0</v>
      </c>
      <c r="BZ55" s="99">
        <f>LARGE(CHOOSE({1,2,3,4,5,6,7,8,9,10,11,12,13,14,15,16,17},M55,Q55,U55,Y55,AC55,AG55,AK55,AO55,AS55,AW55,BA55,BE55,BI55,BM55,BQ55,BU55,BY55),1)+LARGE(CHOOSE({1,2,3,4,5,6,7,8,9,10,11,12,13,14,15,16,17},M55,Q55,U55,Y55,AC55,AG55,AK55,AO55,AS55,AW55,BA55,BE55,BI55,BM55,BQ55,BU55,BY55),2)+I55</f>
        <v>133.25</v>
      </c>
    </row>
    <row r="56" spans="1:78" ht="18.75" x14ac:dyDescent="0.25">
      <c r="A56" s="89">
        <v>50</v>
      </c>
      <c r="B56" s="100" t="s">
        <v>431</v>
      </c>
      <c r="C56" s="100" t="s">
        <v>420</v>
      </c>
      <c r="D56" s="101" t="s">
        <v>4</v>
      </c>
      <c r="E56" s="102" t="s">
        <v>432</v>
      </c>
      <c r="F56" s="93">
        <v>49</v>
      </c>
      <c r="G56" s="93">
        <v>48</v>
      </c>
      <c r="H56" s="94">
        <f t="shared" si="0"/>
        <v>1</v>
      </c>
      <c r="I56" s="98">
        <f t="shared" si="1"/>
        <v>53</v>
      </c>
      <c r="J56" s="93">
        <v>54</v>
      </c>
      <c r="K56" s="101" t="s">
        <v>129</v>
      </c>
      <c r="L56" s="94">
        <f t="shared" si="2"/>
        <v>0.25</v>
      </c>
      <c r="M56" s="95">
        <v>0</v>
      </c>
      <c r="N56" s="93">
        <v>42</v>
      </c>
      <c r="O56" s="89" t="s">
        <v>129</v>
      </c>
      <c r="P56" s="94">
        <f t="shared" si="4"/>
        <v>0</v>
      </c>
      <c r="Q56" s="95">
        <v>0</v>
      </c>
      <c r="R56" s="93">
        <v>54</v>
      </c>
      <c r="S56" s="93" t="s">
        <v>129</v>
      </c>
      <c r="T56" s="94">
        <f t="shared" si="5"/>
        <v>0</v>
      </c>
      <c r="U56" s="95">
        <v>0</v>
      </c>
      <c r="V56" s="93">
        <v>52</v>
      </c>
      <c r="W56" s="93" t="s">
        <v>129</v>
      </c>
      <c r="X56" s="94">
        <f t="shared" si="6"/>
        <v>0</v>
      </c>
      <c r="Y56" s="95">
        <v>0</v>
      </c>
      <c r="Z56" s="93">
        <v>37</v>
      </c>
      <c r="AA56" s="93" t="s">
        <v>129</v>
      </c>
      <c r="AB56" s="94">
        <f t="shared" si="7"/>
        <v>0</v>
      </c>
      <c r="AC56" s="95">
        <v>0</v>
      </c>
      <c r="AD56" s="93">
        <v>39</v>
      </c>
      <c r="AE56" s="93" t="s">
        <v>129</v>
      </c>
      <c r="AF56" s="94">
        <f t="shared" si="8"/>
        <v>0</v>
      </c>
      <c r="AG56" s="95">
        <v>0</v>
      </c>
      <c r="AH56" s="93">
        <v>31</v>
      </c>
      <c r="AI56" s="93" t="s">
        <v>129</v>
      </c>
      <c r="AJ56" s="94">
        <f t="shared" si="9"/>
        <v>0.25</v>
      </c>
      <c r="AK56" s="95">
        <v>0</v>
      </c>
      <c r="AL56" s="93">
        <v>31</v>
      </c>
      <c r="AM56" s="93" t="s">
        <v>129</v>
      </c>
      <c r="AN56" s="94">
        <f t="shared" si="10"/>
        <v>0.25</v>
      </c>
      <c r="AO56" s="95">
        <v>0</v>
      </c>
      <c r="AP56" s="93">
        <v>25</v>
      </c>
      <c r="AQ56" s="93" t="s">
        <v>129</v>
      </c>
      <c r="AR56" s="94">
        <f t="shared" si="11"/>
        <v>0.25</v>
      </c>
      <c r="AS56" s="95">
        <v>0</v>
      </c>
      <c r="AT56" s="93">
        <v>32</v>
      </c>
      <c r="AU56" s="93" t="s">
        <v>129</v>
      </c>
      <c r="AV56" s="94">
        <f t="shared" si="13"/>
        <v>0.25</v>
      </c>
      <c r="AW56" s="95">
        <v>0</v>
      </c>
      <c r="AX56" s="93">
        <v>35</v>
      </c>
      <c r="AY56" s="93" t="s">
        <v>129</v>
      </c>
      <c r="AZ56" s="94">
        <f t="shared" si="14"/>
        <v>0.5</v>
      </c>
      <c r="BA56" s="95">
        <v>0</v>
      </c>
      <c r="BB56" s="93">
        <v>27</v>
      </c>
      <c r="BC56" s="93" t="s">
        <v>129</v>
      </c>
      <c r="BD56" s="94">
        <f t="shared" si="15"/>
        <v>0.5</v>
      </c>
      <c r="BE56" s="95">
        <v>0</v>
      </c>
      <c r="BF56" s="93">
        <v>48</v>
      </c>
      <c r="BG56" s="93" t="s">
        <v>129</v>
      </c>
      <c r="BH56" s="94">
        <f t="shared" si="16"/>
        <v>0.5</v>
      </c>
      <c r="BI56" s="95">
        <v>0</v>
      </c>
      <c r="BJ56" s="93">
        <v>38</v>
      </c>
      <c r="BK56" s="93">
        <v>0</v>
      </c>
      <c r="BL56" s="94">
        <f t="shared" si="18"/>
        <v>1</v>
      </c>
      <c r="BM56" s="98">
        <f t="shared" si="19"/>
        <v>0</v>
      </c>
      <c r="BN56" s="93">
        <v>21</v>
      </c>
      <c r="BO56" s="93">
        <v>0</v>
      </c>
      <c r="BP56" s="94">
        <f t="shared" si="20"/>
        <v>1</v>
      </c>
      <c r="BQ56" s="98">
        <f t="shared" si="21"/>
        <v>0</v>
      </c>
      <c r="BR56" s="93">
        <v>37</v>
      </c>
      <c r="BS56" s="93">
        <v>36</v>
      </c>
      <c r="BT56" s="94">
        <f t="shared" si="22"/>
        <v>1</v>
      </c>
      <c r="BU56" s="98">
        <f t="shared" si="23"/>
        <v>65</v>
      </c>
      <c r="BV56" s="93">
        <v>25</v>
      </c>
      <c r="BW56" s="93">
        <v>0</v>
      </c>
      <c r="BX56" s="94">
        <f t="shared" si="24"/>
        <v>1</v>
      </c>
      <c r="BY56" s="98">
        <f t="shared" si="25"/>
        <v>0</v>
      </c>
      <c r="BZ56" s="99">
        <f>LARGE(CHOOSE({1,2,3,4,5,6,7,8,9,10,11,12,13,14,15,16,17},M56,Q56,U56,Y56,AC56,AG56,AK56,AO56,AS56,AW56,BA56,BE56,BI56,BM56,BQ56,BU56,BY56),1)+LARGE(CHOOSE({1,2,3,4,5,6,7,8,9,10,11,12,13,14,15,16,17},M56,Q56,U56,Y56,AC56,AG56,AK56,AO56,AS56,AW56,BA56,BE56,BI56,BM56,BQ56,BU56,BY56),2)+I56</f>
        <v>118</v>
      </c>
    </row>
    <row r="57" spans="1:78" s="105" customFormat="1" ht="18.75" x14ac:dyDescent="0.25">
      <c r="A57" s="89">
        <v>51</v>
      </c>
      <c r="B57" s="100" t="s">
        <v>211</v>
      </c>
      <c r="C57" s="106" t="s">
        <v>31</v>
      </c>
      <c r="D57" s="101" t="s">
        <v>4</v>
      </c>
      <c r="E57" s="109" t="s">
        <v>212</v>
      </c>
      <c r="F57" s="93">
        <v>49</v>
      </c>
      <c r="G57" s="93">
        <v>0</v>
      </c>
      <c r="H57" s="94">
        <f t="shared" si="0"/>
        <v>1</v>
      </c>
      <c r="I57" s="98">
        <f t="shared" si="1"/>
        <v>0</v>
      </c>
      <c r="J57" s="93">
        <v>54</v>
      </c>
      <c r="K57" s="91">
        <v>9</v>
      </c>
      <c r="L57" s="94">
        <f t="shared" si="2"/>
        <v>0.25</v>
      </c>
      <c r="M57" s="95">
        <f>(101-K57)*L57</f>
        <v>23</v>
      </c>
      <c r="N57" s="93">
        <v>42</v>
      </c>
      <c r="O57" s="91">
        <v>15</v>
      </c>
      <c r="P57" s="94">
        <f t="shared" si="4"/>
        <v>0</v>
      </c>
      <c r="Q57" s="95">
        <f>(101-O57)*P57</f>
        <v>0</v>
      </c>
      <c r="R57" s="93">
        <v>54</v>
      </c>
      <c r="S57" s="93">
        <v>18</v>
      </c>
      <c r="T57" s="94">
        <f t="shared" si="5"/>
        <v>0</v>
      </c>
      <c r="U57" s="95">
        <v>0</v>
      </c>
      <c r="V57" s="93">
        <v>52</v>
      </c>
      <c r="W57" s="93">
        <v>19</v>
      </c>
      <c r="X57" s="94">
        <f t="shared" si="6"/>
        <v>0</v>
      </c>
      <c r="Y57" s="95">
        <v>0</v>
      </c>
      <c r="Z57" s="93">
        <v>37</v>
      </c>
      <c r="AA57" s="89">
        <v>14</v>
      </c>
      <c r="AB57" s="94">
        <f t="shared" si="7"/>
        <v>0</v>
      </c>
      <c r="AC57" s="95">
        <f>(101-AA57)*AB57</f>
        <v>0</v>
      </c>
      <c r="AD57" s="93">
        <v>39</v>
      </c>
      <c r="AE57" s="93">
        <v>13</v>
      </c>
      <c r="AF57" s="94">
        <f t="shared" si="8"/>
        <v>0</v>
      </c>
      <c r="AG57" s="95">
        <f>(101-AE57)*AF57</f>
        <v>0</v>
      </c>
      <c r="AH57" s="93">
        <v>31</v>
      </c>
      <c r="AI57" s="93">
        <v>3</v>
      </c>
      <c r="AJ57" s="94">
        <f t="shared" si="9"/>
        <v>0.25</v>
      </c>
      <c r="AK57" s="95">
        <f>(101-AI57)*AJ57</f>
        <v>24.5</v>
      </c>
      <c r="AL57" s="93">
        <v>31</v>
      </c>
      <c r="AM57" s="93">
        <v>5</v>
      </c>
      <c r="AN57" s="94">
        <f t="shared" si="10"/>
        <v>0.25</v>
      </c>
      <c r="AO57" s="95">
        <f>(101-AM57)*AN57</f>
        <v>24</v>
      </c>
      <c r="AP57" s="96">
        <v>25</v>
      </c>
      <c r="AQ57" s="96">
        <v>2</v>
      </c>
      <c r="AR57" s="104">
        <f t="shared" si="11"/>
        <v>0.25</v>
      </c>
      <c r="AS57" s="95">
        <f>(101-AQ57)*AR57</f>
        <v>24.75</v>
      </c>
      <c r="AT57" s="96">
        <v>32</v>
      </c>
      <c r="AU57" s="103">
        <v>6</v>
      </c>
      <c r="AV57" s="104">
        <f t="shared" si="13"/>
        <v>0.25</v>
      </c>
      <c r="AW57" s="95">
        <f>(101-AU57)*AV57</f>
        <v>23.75</v>
      </c>
      <c r="AX57" s="93">
        <v>35</v>
      </c>
      <c r="AY57" s="93">
        <v>9</v>
      </c>
      <c r="AZ57" s="94">
        <f t="shared" si="14"/>
        <v>0.5</v>
      </c>
      <c r="BA57" s="95">
        <f>(101-AY57)*AZ57</f>
        <v>46</v>
      </c>
      <c r="BB57" s="93">
        <v>27</v>
      </c>
      <c r="BC57" s="93" t="s">
        <v>129</v>
      </c>
      <c r="BD57" s="94">
        <f t="shared" si="15"/>
        <v>0.5</v>
      </c>
      <c r="BE57" s="95">
        <v>0</v>
      </c>
      <c r="BF57" s="93">
        <v>48</v>
      </c>
      <c r="BG57" s="93" t="s">
        <v>129</v>
      </c>
      <c r="BH57" s="94">
        <f t="shared" si="16"/>
        <v>0.5</v>
      </c>
      <c r="BI57" s="95">
        <v>0</v>
      </c>
      <c r="BJ57" s="93">
        <v>38</v>
      </c>
      <c r="BK57" s="93">
        <v>35</v>
      </c>
      <c r="BL57" s="94">
        <f t="shared" si="18"/>
        <v>1</v>
      </c>
      <c r="BM57" s="98">
        <f t="shared" si="19"/>
        <v>66</v>
      </c>
      <c r="BN57" s="93">
        <v>21</v>
      </c>
      <c r="BO57" s="93">
        <v>0</v>
      </c>
      <c r="BP57" s="94">
        <f t="shared" si="20"/>
        <v>1</v>
      </c>
      <c r="BQ57" s="98">
        <f t="shared" si="21"/>
        <v>0</v>
      </c>
      <c r="BR57" s="93">
        <v>37</v>
      </c>
      <c r="BS57" s="93">
        <v>0</v>
      </c>
      <c r="BT57" s="94">
        <f t="shared" si="22"/>
        <v>1</v>
      </c>
      <c r="BU57" s="98">
        <f t="shared" si="23"/>
        <v>0</v>
      </c>
      <c r="BV57" s="93">
        <v>25</v>
      </c>
      <c r="BW57" s="93">
        <v>0</v>
      </c>
      <c r="BX57" s="94">
        <f t="shared" si="24"/>
        <v>1</v>
      </c>
      <c r="BY57" s="98">
        <f t="shared" si="25"/>
        <v>0</v>
      </c>
      <c r="BZ57" s="99">
        <f>LARGE(CHOOSE({1,2,3,4,5,6,7,8,9,10,11,12,13,14,15,16,17},M57,Q57,U57,Y57,AC57,AG57,AK57,AO57,AS57,AW57,BA57,BE57,BI57,BM57,BQ57,BU57,BY57),1)+LARGE(CHOOSE({1,2,3,4,5,6,7,8,9,10,11,12,13,14,15,16,17},M57,Q57,U57,Y57,AC57,AG57,AK57,AO57,AS57,AW57,BA57,BE57,BI57,BM57,BQ57,BU57,BY57),2)+I57</f>
        <v>112</v>
      </c>
    </row>
    <row r="58" spans="1:78" ht="18.75" x14ac:dyDescent="0.25">
      <c r="A58" s="89">
        <v>52</v>
      </c>
      <c r="B58" s="106" t="s">
        <v>418</v>
      </c>
      <c r="C58" s="100" t="s">
        <v>31</v>
      </c>
      <c r="D58" s="101" t="s">
        <v>5</v>
      </c>
      <c r="E58" s="107" t="s">
        <v>410</v>
      </c>
      <c r="F58" s="93">
        <v>49</v>
      </c>
      <c r="G58" s="93">
        <v>31</v>
      </c>
      <c r="H58" s="94">
        <f t="shared" si="0"/>
        <v>1</v>
      </c>
      <c r="I58" s="151">
        <f t="shared" si="1"/>
        <v>70</v>
      </c>
      <c r="J58" s="89">
        <v>54</v>
      </c>
      <c r="K58" s="101" t="s">
        <v>129</v>
      </c>
      <c r="L58" s="94">
        <f t="shared" si="2"/>
        <v>0.25</v>
      </c>
      <c r="M58" s="95">
        <v>0</v>
      </c>
      <c r="N58" s="89">
        <v>42</v>
      </c>
      <c r="O58" s="89" t="s">
        <v>129</v>
      </c>
      <c r="P58" s="94">
        <f t="shared" si="4"/>
        <v>0</v>
      </c>
      <c r="Q58" s="95">
        <v>0</v>
      </c>
      <c r="R58" s="89">
        <v>54</v>
      </c>
      <c r="S58" s="93" t="s">
        <v>129</v>
      </c>
      <c r="T58" s="94">
        <f t="shared" si="5"/>
        <v>0</v>
      </c>
      <c r="U58" s="95">
        <v>0</v>
      </c>
      <c r="V58" s="89">
        <v>52</v>
      </c>
      <c r="W58" s="89" t="s">
        <v>129</v>
      </c>
      <c r="X58" s="94">
        <f t="shared" si="6"/>
        <v>0</v>
      </c>
      <c r="Y58" s="95">
        <v>0</v>
      </c>
      <c r="Z58" s="89">
        <v>37</v>
      </c>
      <c r="AA58" s="89" t="s">
        <v>129</v>
      </c>
      <c r="AB58" s="94">
        <f t="shared" si="7"/>
        <v>0</v>
      </c>
      <c r="AC58" s="95">
        <v>0</v>
      </c>
      <c r="AD58" s="89">
        <v>39</v>
      </c>
      <c r="AE58" s="89" t="s">
        <v>129</v>
      </c>
      <c r="AF58" s="94">
        <f t="shared" si="8"/>
        <v>0</v>
      </c>
      <c r="AG58" s="95">
        <v>0</v>
      </c>
      <c r="AH58" s="89">
        <v>31</v>
      </c>
      <c r="AI58" s="89" t="s">
        <v>129</v>
      </c>
      <c r="AJ58" s="94">
        <f t="shared" si="9"/>
        <v>0.25</v>
      </c>
      <c r="AK58" s="95">
        <v>0</v>
      </c>
      <c r="AL58" s="89">
        <v>31</v>
      </c>
      <c r="AM58" s="89" t="s">
        <v>129</v>
      </c>
      <c r="AN58" s="94">
        <f t="shared" si="10"/>
        <v>0.25</v>
      </c>
      <c r="AO58" s="95">
        <v>0</v>
      </c>
      <c r="AP58" s="89">
        <v>25</v>
      </c>
      <c r="AQ58" s="89" t="s">
        <v>129</v>
      </c>
      <c r="AR58" s="94">
        <f t="shared" si="11"/>
        <v>0.25</v>
      </c>
      <c r="AS58" s="95">
        <v>0</v>
      </c>
      <c r="AT58" s="89">
        <v>32</v>
      </c>
      <c r="AU58" s="89" t="s">
        <v>129</v>
      </c>
      <c r="AV58" s="94">
        <f t="shared" si="13"/>
        <v>0.25</v>
      </c>
      <c r="AW58" s="95">
        <v>0</v>
      </c>
      <c r="AX58" s="89">
        <v>35</v>
      </c>
      <c r="AY58" s="89">
        <v>29</v>
      </c>
      <c r="AZ58" s="94">
        <f t="shared" si="14"/>
        <v>0.5</v>
      </c>
      <c r="BA58" s="95">
        <f>(101-AY58)*AZ58</f>
        <v>36</v>
      </c>
      <c r="BB58" s="89">
        <v>27</v>
      </c>
      <c r="BC58" s="89" t="s">
        <v>129</v>
      </c>
      <c r="BD58" s="94">
        <f t="shared" si="15"/>
        <v>0.5</v>
      </c>
      <c r="BE58" s="95">
        <v>0</v>
      </c>
      <c r="BF58" s="89">
        <v>48</v>
      </c>
      <c r="BG58" s="89" t="s">
        <v>129</v>
      </c>
      <c r="BH58" s="94">
        <f t="shared" si="16"/>
        <v>0.5</v>
      </c>
      <c r="BI58" s="95">
        <v>0</v>
      </c>
      <c r="BJ58" s="89">
        <v>38</v>
      </c>
      <c r="BK58" s="89">
        <v>0</v>
      </c>
      <c r="BL58" s="94">
        <f t="shared" si="18"/>
        <v>1</v>
      </c>
      <c r="BM58" s="151">
        <f t="shared" si="19"/>
        <v>0</v>
      </c>
      <c r="BN58" s="93">
        <v>21</v>
      </c>
      <c r="BO58" s="93">
        <v>0</v>
      </c>
      <c r="BP58" s="94">
        <f t="shared" si="20"/>
        <v>1</v>
      </c>
      <c r="BQ58" s="151">
        <f t="shared" si="21"/>
        <v>0</v>
      </c>
      <c r="BR58" s="93">
        <v>37</v>
      </c>
      <c r="BS58" s="93">
        <v>0</v>
      </c>
      <c r="BT58" s="94">
        <f t="shared" si="22"/>
        <v>1</v>
      </c>
      <c r="BU58" s="151">
        <f t="shared" si="23"/>
        <v>0</v>
      </c>
      <c r="BV58" s="93">
        <v>25</v>
      </c>
      <c r="BW58" s="93">
        <v>0</v>
      </c>
      <c r="BX58" s="94">
        <f t="shared" si="24"/>
        <v>1</v>
      </c>
      <c r="BY58" s="151">
        <f t="shared" si="25"/>
        <v>0</v>
      </c>
      <c r="BZ58" s="99">
        <f>LARGE(CHOOSE({1,2,3,4,5,6,7,8,9,10,11,12,13,14,15,16,17},M58,Q58,U58,Y58,AC58,AG58,AK58,AO58,AS58,AW58,BA58,BE58,BI58,BM58,BQ58,BU58,BY58),1)+LARGE(CHOOSE({1,2,3,4,5,6,7,8,9,10,11,12,13,14,15,16,17},M58,Q58,U58,Y58,AC58,AG58,AK58,AO58,AS58,AW58,BA58,BE58,BI58,BM58,BQ58,BU58,BY58),2)+I58</f>
        <v>106</v>
      </c>
    </row>
    <row r="59" spans="1:78" ht="18.75" x14ac:dyDescent="0.25">
      <c r="A59" s="89">
        <v>53</v>
      </c>
      <c r="B59" s="106" t="s">
        <v>257</v>
      </c>
      <c r="C59" s="111" t="s">
        <v>31</v>
      </c>
      <c r="D59" s="112" t="s">
        <v>4</v>
      </c>
      <c r="E59" s="102" t="s">
        <v>258</v>
      </c>
      <c r="F59" s="93">
        <v>49</v>
      </c>
      <c r="G59" s="93">
        <v>0</v>
      </c>
      <c r="H59" s="94">
        <f t="shared" si="0"/>
        <v>1</v>
      </c>
      <c r="I59" s="98">
        <f t="shared" si="1"/>
        <v>0</v>
      </c>
      <c r="J59" s="93">
        <v>54</v>
      </c>
      <c r="K59" s="112" t="s">
        <v>129</v>
      </c>
      <c r="L59" s="94">
        <f t="shared" si="2"/>
        <v>0.25</v>
      </c>
      <c r="M59" s="113">
        <v>0</v>
      </c>
      <c r="N59" s="93">
        <v>42</v>
      </c>
      <c r="O59" s="93" t="s">
        <v>129</v>
      </c>
      <c r="P59" s="94">
        <f t="shared" si="4"/>
        <v>0</v>
      </c>
      <c r="Q59" s="113">
        <v>0</v>
      </c>
      <c r="R59" s="93">
        <v>54</v>
      </c>
      <c r="S59" s="93" t="s">
        <v>129</v>
      </c>
      <c r="T59" s="94">
        <f t="shared" si="5"/>
        <v>0</v>
      </c>
      <c r="U59" s="113">
        <v>0</v>
      </c>
      <c r="V59" s="93">
        <v>52</v>
      </c>
      <c r="W59" s="93" t="s">
        <v>129</v>
      </c>
      <c r="X59" s="94">
        <f t="shared" si="6"/>
        <v>0</v>
      </c>
      <c r="Y59" s="95">
        <v>0</v>
      </c>
      <c r="Z59" s="93">
        <v>37</v>
      </c>
      <c r="AA59" s="93" t="s">
        <v>129</v>
      </c>
      <c r="AB59" s="94">
        <f t="shared" si="7"/>
        <v>0</v>
      </c>
      <c r="AC59" s="113">
        <v>0</v>
      </c>
      <c r="AD59" s="93">
        <v>39</v>
      </c>
      <c r="AE59" s="93" t="s">
        <v>129</v>
      </c>
      <c r="AF59" s="94">
        <f t="shared" si="8"/>
        <v>0</v>
      </c>
      <c r="AG59" s="113">
        <v>0</v>
      </c>
      <c r="AH59" s="93">
        <v>31</v>
      </c>
      <c r="AI59" s="93" t="s">
        <v>129</v>
      </c>
      <c r="AJ59" s="94">
        <f t="shared" si="9"/>
        <v>0.25</v>
      </c>
      <c r="AK59" s="113">
        <v>0</v>
      </c>
      <c r="AL59" s="93">
        <v>31</v>
      </c>
      <c r="AM59" s="93" t="s">
        <v>129</v>
      </c>
      <c r="AN59" s="94">
        <f t="shared" si="10"/>
        <v>0.25</v>
      </c>
      <c r="AO59" s="113">
        <v>0</v>
      </c>
      <c r="AP59" s="96">
        <v>25</v>
      </c>
      <c r="AQ59" s="96" t="s">
        <v>129</v>
      </c>
      <c r="AR59" s="104">
        <f t="shared" si="11"/>
        <v>0.25</v>
      </c>
      <c r="AS59" s="113">
        <v>0</v>
      </c>
      <c r="AT59" s="93">
        <v>32</v>
      </c>
      <c r="AU59" s="93" t="s">
        <v>129</v>
      </c>
      <c r="AV59" s="94">
        <f t="shared" si="13"/>
        <v>0.25</v>
      </c>
      <c r="AW59" s="113">
        <v>0</v>
      </c>
      <c r="AX59" s="93">
        <v>35</v>
      </c>
      <c r="AY59" s="93">
        <v>35</v>
      </c>
      <c r="AZ59" s="94">
        <f t="shared" si="14"/>
        <v>0.5</v>
      </c>
      <c r="BA59" s="113">
        <f>(101-AY59)*AZ59</f>
        <v>33</v>
      </c>
      <c r="BB59" s="93">
        <v>27</v>
      </c>
      <c r="BC59" s="93">
        <v>27</v>
      </c>
      <c r="BD59" s="94">
        <f t="shared" si="15"/>
        <v>0.5</v>
      </c>
      <c r="BE59" s="113">
        <f>(101-BC59)*BD59</f>
        <v>37</v>
      </c>
      <c r="BF59" s="93">
        <v>48</v>
      </c>
      <c r="BG59" s="93" t="s">
        <v>129</v>
      </c>
      <c r="BH59" s="94">
        <f t="shared" si="16"/>
        <v>0.5</v>
      </c>
      <c r="BI59" s="95">
        <v>0</v>
      </c>
      <c r="BJ59" s="93">
        <v>38</v>
      </c>
      <c r="BK59" s="93">
        <v>32</v>
      </c>
      <c r="BL59" s="94">
        <f t="shared" si="18"/>
        <v>1</v>
      </c>
      <c r="BM59" s="98">
        <f t="shared" si="19"/>
        <v>69</v>
      </c>
      <c r="BN59" s="93">
        <v>21</v>
      </c>
      <c r="BO59" s="93">
        <v>0</v>
      </c>
      <c r="BP59" s="94">
        <f t="shared" si="20"/>
        <v>1</v>
      </c>
      <c r="BQ59" s="98">
        <f t="shared" si="21"/>
        <v>0</v>
      </c>
      <c r="BR59" s="93">
        <v>37</v>
      </c>
      <c r="BS59" s="93">
        <v>0</v>
      </c>
      <c r="BT59" s="94">
        <f t="shared" si="22"/>
        <v>1</v>
      </c>
      <c r="BU59" s="98">
        <f t="shared" si="23"/>
        <v>0</v>
      </c>
      <c r="BV59" s="93">
        <v>25</v>
      </c>
      <c r="BW59" s="93">
        <v>0</v>
      </c>
      <c r="BX59" s="94">
        <f t="shared" si="24"/>
        <v>1</v>
      </c>
      <c r="BY59" s="98">
        <f t="shared" si="25"/>
        <v>0</v>
      </c>
      <c r="BZ59" s="99">
        <f>LARGE(CHOOSE({1,2,3,4,5,6,7,8,9,10,11,12,13,14,15,16,17},M59,Q59,U59,Y59,AC59,AG59,AK59,AO59,AS59,AW59,BA59,BE59,BI59,BM59,BQ59,BU59,BY59),1)+LARGE(CHOOSE({1,2,3,4,5,6,7,8,9,10,11,12,13,14,15,16,17},M59,Q59,U59,Y59,AC59,AG59,AK59,AO59,AS59,AW59,BA59,BE59,BI59,BM59,BQ59,BU59,BY59),2)+I59</f>
        <v>106</v>
      </c>
    </row>
    <row r="60" spans="1:78" ht="18.75" x14ac:dyDescent="0.25">
      <c r="A60" s="89">
        <v>54</v>
      </c>
      <c r="B60" s="110" t="s">
        <v>259</v>
      </c>
      <c r="C60" s="111" t="s">
        <v>6</v>
      </c>
      <c r="D60" s="112" t="s">
        <v>5</v>
      </c>
      <c r="E60" s="102" t="s">
        <v>260</v>
      </c>
      <c r="F60" s="93">
        <v>49</v>
      </c>
      <c r="G60" s="93">
        <v>0</v>
      </c>
      <c r="H60" s="94">
        <f t="shared" si="0"/>
        <v>1</v>
      </c>
      <c r="I60" s="98">
        <f t="shared" si="1"/>
        <v>0</v>
      </c>
      <c r="J60" s="93">
        <v>54</v>
      </c>
      <c r="K60" s="112" t="s">
        <v>129</v>
      </c>
      <c r="L60" s="94">
        <f t="shared" si="2"/>
        <v>0.25</v>
      </c>
      <c r="M60" s="113">
        <v>0</v>
      </c>
      <c r="N60" s="93">
        <v>42</v>
      </c>
      <c r="O60" s="93" t="s">
        <v>129</v>
      </c>
      <c r="P60" s="94">
        <f t="shared" si="4"/>
        <v>0</v>
      </c>
      <c r="Q60" s="113">
        <v>0</v>
      </c>
      <c r="R60" s="93">
        <v>54</v>
      </c>
      <c r="S60" s="93" t="s">
        <v>129</v>
      </c>
      <c r="T60" s="94">
        <f t="shared" si="5"/>
        <v>0</v>
      </c>
      <c r="U60" s="113">
        <v>0</v>
      </c>
      <c r="V60" s="93">
        <v>52</v>
      </c>
      <c r="W60" s="93" t="s">
        <v>129</v>
      </c>
      <c r="X60" s="94">
        <f t="shared" si="6"/>
        <v>0</v>
      </c>
      <c r="Y60" s="95">
        <v>0</v>
      </c>
      <c r="Z60" s="93">
        <v>37</v>
      </c>
      <c r="AA60" s="93" t="s">
        <v>129</v>
      </c>
      <c r="AB60" s="94">
        <f t="shared" si="7"/>
        <v>0</v>
      </c>
      <c r="AC60" s="113">
        <v>0</v>
      </c>
      <c r="AD60" s="93">
        <v>39</v>
      </c>
      <c r="AE60" s="93" t="s">
        <v>129</v>
      </c>
      <c r="AF60" s="94">
        <f t="shared" si="8"/>
        <v>0</v>
      </c>
      <c r="AG60" s="113">
        <v>0</v>
      </c>
      <c r="AH60" s="93">
        <v>31</v>
      </c>
      <c r="AI60" s="93" t="s">
        <v>129</v>
      </c>
      <c r="AJ60" s="94">
        <f t="shared" si="9"/>
        <v>0.25</v>
      </c>
      <c r="AK60" s="113">
        <v>0</v>
      </c>
      <c r="AL60" s="93">
        <v>31</v>
      </c>
      <c r="AM60" s="93" t="s">
        <v>129</v>
      </c>
      <c r="AN60" s="94">
        <f t="shared" si="10"/>
        <v>0.25</v>
      </c>
      <c r="AO60" s="113">
        <v>0</v>
      </c>
      <c r="AP60" s="93">
        <v>25</v>
      </c>
      <c r="AQ60" s="93" t="s">
        <v>129</v>
      </c>
      <c r="AR60" s="94">
        <f t="shared" si="11"/>
        <v>0.25</v>
      </c>
      <c r="AS60" s="113">
        <v>0</v>
      </c>
      <c r="AT60" s="93">
        <v>32</v>
      </c>
      <c r="AU60" s="93" t="s">
        <v>129</v>
      </c>
      <c r="AV60" s="94">
        <f t="shared" si="13"/>
        <v>0.25</v>
      </c>
      <c r="AW60" s="113">
        <v>0</v>
      </c>
      <c r="AX60" s="93">
        <v>35</v>
      </c>
      <c r="AY60" s="93">
        <v>34</v>
      </c>
      <c r="AZ60" s="94">
        <f t="shared" si="14"/>
        <v>0.5</v>
      </c>
      <c r="BA60" s="113">
        <f>(101-AY60)*AZ60</f>
        <v>33.5</v>
      </c>
      <c r="BB60" s="93">
        <v>27</v>
      </c>
      <c r="BC60" s="93" t="s">
        <v>129</v>
      </c>
      <c r="BD60" s="94">
        <f t="shared" si="15"/>
        <v>0.5</v>
      </c>
      <c r="BE60" s="95">
        <v>0</v>
      </c>
      <c r="BF60" s="93">
        <v>48</v>
      </c>
      <c r="BG60" s="93" t="s">
        <v>129</v>
      </c>
      <c r="BH60" s="94">
        <f t="shared" si="16"/>
        <v>0.5</v>
      </c>
      <c r="BI60" s="95">
        <v>0</v>
      </c>
      <c r="BJ60" s="93">
        <v>38</v>
      </c>
      <c r="BK60" s="93">
        <v>31</v>
      </c>
      <c r="BL60" s="94">
        <f t="shared" si="18"/>
        <v>1</v>
      </c>
      <c r="BM60" s="98">
        <f t="shared" si="19"/>
        <v>70</v>
      </c>
      <c r="BN60" s="93">
        <v>21</v>
      </c>
      <c r="BO60" s="93">
        <v>0</v>
      </c>
      <c r="BP60" s="94">
        <f t="shared" si="20"/>
        <v>1</v>
      </c>
      <c r="BQ60" s="98">
        <f t="shared" si="21"/>
        <v>0</v>
      </c>
      <c r="BR60" s="93">
        <v>37</v>
      </c>
      <c r="BS60" s="93">
        <v>0</v>
      </c>
      <c r="BT60" s="94">
        <f t="shared" si="22"/>
        <v>1</v>
      </c>
      <c r="BU60" s="98">
        <f t="shared" si="23"/>
        <v>0</v>
      </c>
      <c r="BV60" s="93">
        <v>25</v>
      </c>
      <c r="BW60" s="93">
        <v>0</v>
      </c>
      <c r="BX60" s="94">
        <f t="shared" si="24"/>
        <v>1</v>
      </c>
      <c r="BY60" s="98">
        <f t="shared" si="25"/>
        <v>0</v>
      </c>
      <c r="BZ60" s="99">
        <f>LARGE(CHOOSE({1,2,3,4,5,6,7,8,9,10,11,12,13,14,15,16,17},M60,Q60,U60,Y60,AC60,AG60,AK60,AO60,AS60,AW60,BA60,BE60,BI60,BM60,BQ60,BU60,BY60),1)+LARGE(CHOOSE({1,2,3,4,5,6,7,8,9,10,11,12,13,14,15,16,17},M60,Q60,U60,Y60,AC60,AG60,AK60,AO60,AS60,AW60,BA60,BE60,BI60,BM60,BQ60,BU60,BY60),2)+I60</f>
        <v>103.5</v>
      </c>
    </row>
    <row r="61" spans="1:78" s="114" customFormat="1" ht="18.75" x14ac:dyDescent="0.25">
      <c r="A61" s="89">
        <v>55</v>
      </c>
      <c r="B61" s="152" t="s">
        <v>450</v>
      </c>
      <c r="C61" s="100" t="s">
        <v>6</v>
      </c>
      <c r="D61" s="101" t="s">
        <v>4</v>
      </c>
      <c r="E61" s="102"/>
      <c r="F61" s="93">
        <v>49</v>
      </c>
      <c r="G61" s="93">
        <v>0</v>
      </c>
      <c r="H61" s="94">
        <f t="shared" si="0"/>
        <v>1</v>
      </c>
      <c r="I61" s="98">
        <f t="shared" si="1"/>
        <v>0</v>
      </c>
      <c r="J61" s="93">
        <v>54</v>
      </c>
      <c r="K61" s="101" t="s">
        <v>129</v>
      </c>
      <c r="L61" s="94">
        <f t="shared" si="2"/>
        <v>0.25</v>
      </c>
      <c r="M61" s="95">
        <v>0</v>
      </c>
      <c r="N61" s="93">
        <v>42</v>
      </c>
      <c r="O61" s="89" t="s">
        <v>129</v>
      </c>
      <c r="P61" s="94">
        <f t="shared" si="4"/>
        <v>0</v>
      </c>
      <c r="Q61" s="95">
        <v>0</v>
      </c>
      <c r="R61" s="93">
        <v>54</v>
      </c>
      <c r="S61" s="93" t="s">
        <v>129</v>
      </c>
      <c r="T61" s="94">
        <f t="shared" si="5"/>
        <v>0</v>
      </c>
      <c r="U61" s="95">
        <v>0</v>
      </c>
      <c r="V61" s="93">
        <v>52</v>
      </c>
      <c r="W61" s="93">
        <v>49</v>
      </c>
      <c r="X61" s="94">
        <f t="shared" si="6"/>
        <v>0</v>
      </c>
      <c r="Y61" s="95">
        <v>0</v>
      </c>
      <c r="Z61" s="93">
        <v>37</v>
      </c>
      <c r="AA61" s="93" t="s">
        <v>129</v>
      </c>
      <c r="AB61" s="94">
        <f t="shared" si="7"/>
        <v>0</v>
      </c>
      <c r="AC61" s="95">
        <v>0</v>
      </c>
      <c r="AD61" s="93">
        <v>39</v>
      </c>
      <c r="AE61" s="93" t="s">
        <v>129</v>
      </c>
      <c r="AF61" s="94">
        <f t="shared" si="8"/>
        <v>0</v>
      </c>
      <c r="AG61" s="95">
        <v>0</v>
      </c>
      <c r="AH61" s="93">
        <v>31</v>
      </c>
      <c r="AI61" s="93" t="s">
        <v>129</v>
      </c>
      <c r="AJ61" s="94">
        <f t="shared" si="9"/>
        <v>0.25</v>
      </c>
      <c r="AK61" s="95">
        <v>0</v>
      </c>
      <c r="AL61" s="93">
        <v>31</v>
      </c>
      <c r="AM61" s="93" t="s">
        <v>129</v>
      </c>
      <c r="AN61" s="94">
        <f t="shared" si="10"/>
        <v>0.25</v>
      </c>
      <c r="AO61" s="95">
        <v>0</v>
      </c>
      <c r="AP61" s="93">
        <v>25</v>
      </c>
      <c r="AQ61" s="93" t="s">
        <v>129</v>
      </c>
      <c r="AR61" s="94">
        <f t="shared" si="11"/>
        <v>0.25</v>
      </c>
      <c r="AS61" s="95">
        <v>0</v>
      </c>
      <c r="AT61" s="93">
        <v>32</v>
      </c>
      <c r="AU61" s="93" t="s">
        <v>129</v>
      </c>
      <c r="AV61" s="94">
        <f t="shared" si="13"/>
        <v>0.25</v>
      </c>
      <c r="AW61" s="95">
        <v>0</v>
      </c>
      <c r="AX61" s="93">
        <v>35</v>
      </c>
      <c r="AY61" s="93" t="s">
        <v>129</v>
      </c>
      <c r="AZ61" s="94">
        <f t="shared" si="14"/>
        <v>0.5</v>
      </c>
      <c r="BA61" s="95">
        <v>0</v>
      </c>
      <c r="BB61" s="93">
        <v>27</v>
      </c>
      <c r="BC61" s="93" t="s">
        <v>129</v>
      </c>
      <c r="BD61" s="94">
        <f t="shared" si="15"/>
        <v>0.5</v>
      </c>
      <c r="BE61" s="95">
        <v>0</v>
      </c>
      <c r="BF61" s="93">
        <v>48</v>
      </c>
      <c r="BG61" s="93" t="s">
        <v>129</v>
      </c>
      <c r="BH61" s="94">
        <f t="shared" si="16"/>
        <v>0.5</v>
      </c>
      <c r="BI61" s="95">
        <v>0</v>
      </c>
      <c r="BJ61" s="93">
        <v>38</v>
      </c>
      <c r="BK61" s="93">
        <v>0</v>
      </c>
      <c r="BL61" s="94">
        <f t="shared" si="18"/>
        <v>1</v>
      </c>
      <c r="BM61" s="98">
        <f t="shared" si="19"/>
        <v>0</v>
      </c>
      <c r="BN61" s="93">
        <v>21</v>
      </c>
      <c r="BO61" s="93">
        <v>0</v>
      </c>
      <c r="BP61" s="94">
        <f t="shared" si="20"/>
        <v>1</v>
      </c>
      <c r="BQ61" s="98">
        <f t="shared" si="21"/>
        <v>0</v>
      </c>
      <c r="BR61" s="93">
        <v>37</v>
      </c>
      <c r="BS61" s="93">
        <v>0</v>
      </c>
      <c r="BT61" s="94">
        <f t="shared" si="22"/>
        <v>1</v>
      </c>
      <c r="BU61" s="98">
        <f t="shared" si="23"/>
        <v>0</v>
      </c>
      <c r="BV61" s="93">
        <v>25</v>
      </c>
      <c r="BW61" s="93">
        <v>13</v>
      </c>
      <c r="BX61" s="94">
        <f t="shared" si="24"/>
        <v>1</v>
      </c>
      <c r="BY61" s="98">
        <f t="shared" si="25"/>
        <v>88</v>
      </c>
      <c r="BZ61" s="99">
        <f>LARGE(CHOOSE({1,2,3,4,5,6,7,8,9,10,11,12,13,14,15,16,17},M61,Q61,U61,Y61,AC61,AG61,AK61,AO61,AS61,AW61,BA61,BE61,BI61,BM61,BQ61,BU61,BY61),1)+LARGE(CHOOSE({1,2,3,4,5,6,7,8,9,10,11,12,13,14,15,16,17},M61,Q61,U61,Y61,AC61,AG61,AK61,AO61,AS61,AW61,BA61,BE61,BI61,BM61,BQ61,BU61,BY61),2)+I61</f>
        <v>88</v>
      </c>
    </row>
    <row r="62" spans="1:78" s="114" customFormat="1" ht="18.75" x14ac:dyDescent="0.25">
      <c r="A62" s="89">
        <v>56</v>
      </c>
      <c r="B62" s="111" t="s">
        <v>300</v>
      </c>
      <c r="C62" s="111" t="s">
        <v>53</v>
      </c>
      <c r="D62" s="112" t="s">
        <v>4</v>
      </c>
      <c r="E62" s="102" t="s">
        <v>301</v>
      </c>
      <c r="F62" s="93">
        <v>49</v>
      </c>
      <c r="G62" s="93">
        <v>45</v>
      </c>
      <c r="H62" s="94">
        <f t="shared" si="0"/>
        <v>1</v>
      </c>
      <c r="I62" s="98">
        <f t="shared" si="1"/>
        <v>56</v>
      </c>
      <c r="J62" s="93">
        <v>54</v>
      </c>
      <c r="K62" s="112" t="s">
        <v>129</v>
      </c>
      <c r="L62" s="94">
        <f t="shared" si="2"/>
        <v>0.25</v>
      </c>
      <c r="M62" s="113">
        <v>0</v>
      </c>
      <c r="N62" s="93">
        <v>42</v>
      </c>
      <c r="O62" s="93" t="s">
        <v>129</v>
      </c>
      <c r="P62" s="94">
        <f t="shared" si="4"/>
        <v>0</v>
      </c>
      <c r="Q62" s="113">
        <v>0</v>
      </c>
      <c r="R62" s="93">
        <v>54</v>
      </c>
      <c r="S62" s="93" t="s">
        <v>129</v>
      </c>
      <c r="T62" s="94">
        <f t="shared" si="5"/>
        <v>0</v>
      </c>
      <c r="U62" s="113">
        <v>0</v>
      </c>
      <c r="V62" s="93">
        <v>52</v>
      </c>
      <c r="W62" s="93" t="s">
        <v>129</v>
      </c>
      <c r="X62" s="94">
        <f t="shared" si="6"/>
        <v>0</v>
      </c>
      <c r="Y62" s="113">
        <v>0</v>
      </c>
      <c r="Z62" s="93">
        <v>37</v>
      </c>
      <c r="AA62" s="93" t="s">
        <v>129</v>
      </c>
      <c r="AB62" s="94">
        <f t="shared" si="7"/>
        <v>0</v>
      </c>
      <c r="AC62" s="113">
        <v>0</v>
      </c>
      <c r="AD62" s="93">
        <v>39</v>
      </c>
      <c r="AE62" s="93" t="s">
        <v>129</v>
      </c>
      <c r="AF62" s="94">
        <f t="shared" si="8"/>
        <v>0</v>
      </c>
      <c r="AG62" s="113">
        <v>0</v>
      </c>
      <c r="AH62" s="93">
        <v>31</v>
      </c>
      <c r="AI62" s="93" t="s">
        <v>129</v>
      </c>
      <c r="AJ62" s="94">
        <f t="shared" si="9"/>
        <v>0.25</v>
      </c>
      <c r="AK62" s="113">
        <v>0</v>
      </c>
      <c r="AL62" s="93">
        <v>31</v>
      </c>
      <c r="AM62" s="93" t="s">
        <v>129</v>
      </c>
      <c r="AN62" s="94">
        <f t="shared" si="10"/>
        <v>0.25</v>
      </c>
      <c r="AO62" s="113">
        <v>0</v>
      </c>
      <c r="AP62" s="93">
        <v>25</v>
      </c>
      <c r="AQ62" s="93" t="s">
        <v>129</v>
      </c>
      <c r="AR62" s="94">
        <f t="shared" si="11"/>
        <v>0.25</v>
      </c>
      <c r="AS62" s="113">
        <v>0</v>
      </c>
      <c r="AT62" s="93">
        <v>32</v>
      </c>
      <c r="AU62" s="93" t="s">
        <v>129</v>
      </c>
      <c r="AV62" s="94">
        <f t="shared" si="13"/>
        <v>0.25</v>
      </c>
      <c r="AW62" s="113">
        <v>0</v>
      </c>
      <c r="AX62" s="93">
        <v>35</v>
      </c>
      <c r="AY62" s="93" t="s">
        <v>129</v>
      </c>
      <c r="AZ62" s="94">
        <f t="shared" si="14"/>
        <v>0.5</v>
      </c>
      <c r="BA62" s="113">
        <v>0</v>
      </c>
      <c r="BB62" s="93">
        <v>27</v>
      </c>
      <c r="BC62" s="93" t="s">
        <v>129</v>
      </c>
      <c r="BD62" s="94">
        <f t="shared" si="15"/>
        <v>0.5</v>
      </c>
      <c r="BE62" s="113">
        <v>0</v>
      </c>
      <c r="BF62" s="93">
        <v>48</v>
      </c>
      <c r="BG62" s="93">
        <v>44</v>
      </c>
      <c r="BH62" s="94">
        <f t="shared" si="16"/>
        <v>0.5</v>
      </c>
      <c r="BI62" s="113">
        <f>(101-BG62)*BH62</f>
        <v>28.5</v>
      </c>
      <c r="BJ62" s="93">
        <v>38</v>
      </c>
      <c r="BK62" s="93">
        <v>0</v>
      </c>
      <c r="BL62" s="94">
        <f t="shared" si="18"/>
        <v>1</v>
      </c>
      <c r="BM62" s="98">
        <f t="shared" si="19"/>
        <v>0</v>
      </c>
      <c r="BN62" s="93">
        <v>21</v>
      </c>
      <c r="BO62" s="93">
        <v>0</v>
      </c>
      <c r="BP62" s="94">
        <f t="shared" si="20"/>
        <v>1</v>
      </c>
      <c r="BQ62" s="98">
        <f t="shared" si="21"/>
        <v>0</v>
      </c>
      <c r="BR62" s="93">
        <v>37</v>
      </c>
      <c r="BS62" s="93">
        <v>0</v>
      </c>
      <c r="BT62" s="94">
        <f t="shared" si="22"/>
        <v>1</v>
      </c>
      <c r="BU62" s="98">
        <f t="shared" si="23"/>
        <v>0</v>
      </c>
      <c r="BV62" s="93">
        <v>25</v>
      </c>
      <c r="BW62" s="93">
        <v>0</v>
      </c>
      <c r="BX62" s="94">
        <f t="shared" si="24"/>
        <v>1</v>
      </c>
      <c r="BY62" s="98">
        <f t="shared" si="25"/>
        <v>0</v>
      </c>
      <c r="BZ62" s="99">
        <f>LARGE(CHOOSE({1,2,3,4,5,6,7,8,9,10,11,12,13,14,15,16,17},M62,Q62,U62,Y62,AC62,AG62,AK62,AO62,AS62,AW62,BA62,BE62,BI62,BM62,BQ62,BU62,BY62),1)+LARGE(CHOOSE({1,2,3,4,5,6,7,8,9,10,11,12,13,14,15,16,17},M62,Q62,U62,Y62,AC62,AG62,AK62,AO62,AS62,AW62,BA62,BE62,BI62,BM62,BQ62,BU62,BY62),2)+I62</f>
        <v>84.5</v>
      </c>
    </row>
    <row r="63" spans="1:78" ht="18.75" x14ac:dyDescent="0.25">
      <c r="A63" s="89">
        <v>57</v>
      </c>
      <c r="B63" s="100" t="s">
        <v>204</v>
      </c>
      <c r="C63" s="100" t="s">
        <v>31</v>
      </c>
      <c r="D63" s="101" t="s">
        <v>4</v>
      </c>
      <c r="E63" s="102" t="s">
        <v>205</v>
      </c>
      <c r="F63" s="93">
        <v>49</v>
      </c>
      <c r="G63" s="93">
        <v>0</v>
      </c>
      <c r="H63" s="94">
        <f t="shared" si="0"/>
        <v>1</v>
      </c>
      <c r="I63" s="98">
        <f t="shared" si="1"/>
        <v>0</v>
      </c>
      <c r="J63" s="93">
        <v>54</v>
      </c>
      <c r="K63" s="93">
        <v>20</v>
      </c>
      <c r="L63" s="94">
        <f t="shared" si="2"/>
        <v>0.25</v>
      </c>
      <c r="M63" s="95">
        <f>(101-K63)*L63</f>
        <v>20.25</v>
      </c>
      <c r="N63" s="93">
        <v>42</v>
      </c>
      <c r="O63" s="93">
        <v>13</v>
      </c>
      <c r="P63" s="94">
        <f t="shared" si="4"/>
        <v>0</v>
      </c>
      <c r="Q63" s="95">
        <f>(101-O63)*P63</f>
        <v>0</v>
      </c>
      <c r="R63" s="93">
        <v>54</v>
      </c>
      <c r="S63" s="93">
        <v>35</v>
      </c>
      <c r="T63" s="94">
        <f t="shared" si="5"/>
        <v>0</v>
      </c>
      <c r="U63" s="95">
        <v>0</v>
      </c>
      <c r="V63" s="93">
        <v>52</v>
      </c>
      <c r="W63" s="93">
        <v>38</v>
      </c>
      <c r="X63" s="94">
        <f t="shared" si="6"/>
        <v>0</v>
      </c>
      <c r="Y63" s="95">
        <v>0</v>
      </c>
      <c r="Z63" s="93">
        <v>37</v>
      </c>
      <c r="AA63" s="93">
        <v>29</v>
      </c>
      <c r="AB63" s="94">
        <f t="shared" si="7"/>
        <v>0</v>
      </c>
      <c r="AC63" s="95">
        <f>(101-AA63)*AB63</f>
        <v>0</v>
      </c>
      <c r="AD63" s="93">
        <v>39</v>
      </c>
      <c r="AE63" s="93">
        <v>34</v>
      </c>
      <c r="AF63" s="94">
        <f t="shared" si="8"/>
        <v>0</v>
      </c>
      <c r="AG63" s="95">
        <f>(101-AE63)*AF63</f>
        <v>0</v>
      </c>
      <c r="AH63" s="93">
        <v>31</v>
      </c>
      <c r="AI63" s="93">
        <v>10</v>
      </c>
      <c r="AJ63" s="94">
        <f t="shared" si="9"/>
        <v>0.25</v>
      </c>
      <c r="AK63" s="95">
        <f>(101-AI63)*AJ63</f>
        <v>22.75</v>
      </c>
      <c r="AL63" s="93">
        <v>31</v>
      </c>
      <c r="AM63" s="93">
        <v>7</v>
      </c>
      <c r="AN63" s="94">
        <f t="shared" si="10"/>
        <v>0.25</v>
      </c>
      <c r="AO63" s="95">
        <f>(101-AM63)*AN63</f>
        <v>23.5</v>
      </c>
      <c r="AP63" s="96">
        <v>25</v>
      </c>
      <c r="AQ63" s="96">
        <v>6</v>
      </c>
      <c r="AR63" s="104">
        <f t="shared" si="11"/>
        <v>0.25</v>
      </c>
      <c r="AS63" s="95">
        <f>(101-AQ63)*AR63</f>
        <v>23.75</v>
      </c>
      <c r="AT63" s="96">
        <v>32</v>
      </c>
      <c r="AU63" s="96">
        <v>13</v>
      </c>
      <c r="AV63" s="104">
        <f t="shared" si="13"/>
        <v>0.25</v>
      </c>
      <c r="AW63" s="95">
        <f>(101-AU63)*AV63</f>
        <v>22</v>
      </c>
      <c r="AX63" s="93">
        <v>35</v>
      </c>
      <c r="AY63" s="93">
        <v>15</v>
      </c>
      <c r="AZ63" s="94">
        <f t="shared" si="14"/>
        <v>0.5</v>
      </c>
      <c r="BA63" s="95">
        <f>(101-AY63)*AZ63</f>
        <v>43</v>
      </c>
      <c r="BB63" s="93">
        <v>27</v>
      </c>
      <c r="BC63" s="93" t="s">
        <v>129</v>
      </c>
      <c r="BD63" s="94">
        <f t="shared" si="15"/>
        <v>0.5</v>
      </c>
      <c r="BE63" s="95">
        <v>0</v>
      </c>
      <c r="BF63" s="93">
        <v>48</v>
      </c>
      <c r="BG63" s="93">
        <v>18</v>
      </c>
      <c r="BH63" s="94">
        <f t="shared" si="16"/>
        <v>0.5</v>
      </c>
      <c r="BI63" s="95">
        <f>(101-BG63)*BH63</f>
        <v>41.5</v>
      </c>
      <c r="BJ63" s="93">
        <v>38</v>
      </c>
      <c r="BK63" s="93">
        <v>0</v>
      </c>
      <c r="BL63" s="94">
        <f t="shared" si="18"/>
        <v>1</v>
      </c>
      <c r="BM63" s="98">
        <f t="shared" si="19"/>
        <v>0</v>
      </c>
      <c r="BN63" s="93">
        <v>21</v>
      </c>
      <c r="BO63" s="93">
        <v>0</v>
      </c>
      <c r="BP63" s="94">
        <f t="shared" si="20"/>
        <v>1</v>
      </c>
      <c r="BQ63" s="98">
        <f t="shared" si="21"/>
        <v>0</v>
      </c>
      <c r="BR63" s="93">
        <v>37</v>
      </c>
      <c r="BS63" s="93">
        <v>0</v>
      </c>
      <c r="BT63" s="94">
        <f t="shared" si="22"/>
        <v>1</v>
      </c>
      <c r="BU63" s="98">
        <f t="shared" si="23"/>
        <v>0</v>
      </c>
      <c r="BV63" s="93">
        <v>25</v>
      </c>
      <c r="BW63" s="93">
        <v>0</v>
      </c>
      <c r="BX63" s="94">
        <f t="shared" si="24"/>
        <v>1</v>
      </c>
      <c r="BY63" s="98">
        <f t="shared" si="25"/>
        <v>0</v>
      </c>
      <c r="BZ63" s="99">
        <f>LARGE(CHOOSE({1,2,3,4,5,6,7,8,9,10,11,12,13,14,15,16,17},M63,Q63,U63,Y63,AC63,AG63,AK63,AO63,AS63,AW63,BA63,BE63,BI63,BM63,BQ63,BU63,BY63),1)+LARGE(CHOOSE({1,2,3,4,5,6,7,8,9,10,11,12,13,14,15,16,17},M63,Q63,U63,Y63,AC63,AG63,AK63,AO63,AS63,AW63,BA63,BE63,BI63,BM63,BQ63,BU63,BY63),2)+I63</f>
        <v>84.5</v>
      </c>
    </row>
    <row r="64" spans="1:78" ht="18.75" x14ac:dyDescent="0.25">
      <c r="A64" s="89">
        <v>58</v>
      </c>
      <c r="B64" s="100" t="s">
        <v>451</v>
      </c>
      <c r="C64" s="100" t="s">
        <v>8</v>
      </c>
      <c r="D64" s="101" t="s">
        <v>4</v>
      </c>
      <c r="E64" s="102" t="s">
        <v>452</v>
      </c>
      <c r="F64" s="93">
        <v>49</v>
      </c>
      <c r="G64" s="93">
        <v>0</v>
      </c>
      <c r="H64" s="94">
        <f t="shared" si="0"/>
        <v>1</v>
      </c>
      <c r="I64" s="98">
        <f t="shared" si="1"/>
        <v>0</v>
      </c>
      <c r="J64" s="93">
        <v>54</v>
      </c>
      <c r="K64" s="101" t="s">
        <v>129</v>
      </c>
      <c r="L64" s="94">
        <f t="shared" si="2"/>
        <v>0.25</v>
      </c>
      <c r="M64" s="95">
        <v>0</v>
      </c>
      <c r="N64" s="93">
        <v>42</v>
      </c>
      <c r="O64" s="89" t="s">
        <v>129</v>
      </c>
      <c r="P64" s="94">
        <f t="shared" si="4"/>
        <v>0</v>
      </c>
      <c r="Q64" s="95">
        <v>0</v>
      </c>
      <c r="R64" s="93">
        <v>54</v>
      </c>
      <c r="S64" s="93">
        <v>49</v>
      </c>
      <c r="T64" s="94">
        <f t="shared" si="5"/>
        <v>0</v>
      </c>
      <c r="U64" s="95">
        <v>0</v>
      </c>
      <c r="V64" s="93">
        <v>52</v>
      </c>
      <c r="W64" s="93" t="s">
        <v>129</v>
      </c>
      <c r="X64" s="94">
        <f t="shared" si="6"/>
        <v>0</v>
      </c>
      <c r="Y64" s="95">
        <v>0</v>
      </c>
      <c r="Z64" s="93">
        <v>37</v>
      </c>
      <c r="AA64" s="93" t="s">
        <v>129</v>
      </c>
      <c r="AB64" s="94">
        <f t="shared" si="7"/>
        <v>0</v>
      </c>
      <c r="AC64" s="95">
        <v>0</v>
      </c>
      <c r="AD64" s="93">
        <v>39</v>
      </c>
      <c r="AE64" s="93" t="s">
        <v>129</v>
      </c>
      <c r="AF64" s="94">
        <f t="shared" si="8"/>
        <v>0</v>
      </c>
      <c r="AG64" s="95">
        <v>0</v>
      </c>
      <c r="AH64" s="93">
        <v>31</v>
      </c>
      <c r="AI64" s="93" t="s">
        <v>129</v>
      </c>
      <c r="AJ64" s="94">
        <f t="shared" si="9"/>
        <v>0.25</v>
      </c>
      <c r="AK64" s="95">
        <v>0</v>
      </c>
      <c r="AL64" s="93">
        <v>31</v>
      </c>
      <c r="AM64" s="93" t="s">
        <v>129</v>
      </c>
      <c r="AN64" s="94">
        <f t="shared" si="10"/>
        <v>0.25</v>
      </c>
      <c r="AO64" s="95">
        <v>0</v>
      </c>
      <c r="AP64" s="93">
        <v>25</v>
      </c>
      <c r="AQ64" s="93" t="s">
        <v>129</v>
      </c>
      <c r="AR64" s="94">
        <f t="shared" si="11"/>
        <v>0.25</v>
      </c>
      <c r="AS64" s="95">
        <v>0</v>
      </c>
      <c r="AT64" s="93">
        <v>32</v>
      </c>
      <c r="AU64" s="93" t="s">
        <v>129</v>
      </c>
      <c r="AV64" s="94">
        <f t="shared" si="13"/>
        <v>0.25</v>
      </c>
      <c r="AW64" s="95">
        <v>0</v>
      </c>
      <c r="AX64" s="93">
        <v>35</v>
      </c>
      <c r="AY64" s="93" t="s">
        <v>129</v>
      </c>
      <c r="AZ64" s="94">
        <f t="shared" si="14"/>
        <v>0.5</v>
      </c>
      <c r="BA64" s="95">
        <v>0</v>
      </c>
      <c r="BB64" s="93">
        <v>27</v>
      </c>
      <c r="BC64" s="93" t="s">
        <v>129</v>
      </c>
      <c r="BD64" s="94">
        <f t="shared" si="15"/>
        <v>0.5</v>
      </c>
      <c r="BE64" s="95">
        <v>0</v>
      </c>
      <c r="BF64" s="93">
        <v>48</v>
      </c>
      <c r="BG64" s="93" t="s">
        <v>129</v>
      </c>
      <c r="BH64" s="94">
        <f t="shared" si="16"/>
        <v>0.5</v>
      </c>
      <c r="BI64" s="95">
        <v>0</v>
      </c>
      <c r="BJ64" s="93">
        <v>38</v>
      </c>
      <c r="BK64" s="93">
        <v>0</v>
      </c>
      <c r="BL64" s="94">
        <f t="shared" si="18"/>
        <v>1</v>
      </c>
      <c r="BM64" s="98">
        <f t="shared" si="19"/>
        <v>0</v>
      </c>
      <c r="BN64" s="93">
        <v>21</v>
      </c>
      <c r="BO64" s="93">
        <v>0</v>
      </c>
      <c r="BP64" s="94">
        <f t="shared" si="20"/>
        <v>1</v>
      </c>
      <c r="BQ64" s="98">
        <f t="shared" si="21"/>
        <v>0</v>
      </c>
      <c r="BR64" s="93">
        <v>37</v>
      </c>
      <c r="BS64" s="93">
        <v>17</v>
      </c>
      <c r="BT64" s="94">
        <f t="shared" si="22"/>
        <v>1</v>
      </c>
      <c r="BU64" s="98">
        <f t="shared" si="23"/>
        <v>84</v>
      </c>
      <c r="BV64" s="93">
        <v>25</v>
      </c>
      <c r="BW64" s="93">
        <v>0</v>
      </c>
      <c r="BX64" s="94">
        <f t="shared" si="24"/>
        <v>1</v>
      </c>
      <c r="BY64" s="98">
        <f t="shared" si="25"/>
        <v>0</v>
      </c>
      <c r="BZ64" s="99">
        <f>LARGE(CHOOSE({1,2,3,4,5,6,7,8,9,10,11,12,13,14,15,16,17},M64,Q64,U64,Y64,AC64,AG64,AK64,AO64,AS64,AW64,BA64,BE64,BI64,BM64,BQ64,BU64,BY64),1)+LARGE(CHOOSE({1,2,3,4,5,6,7,8,9,10,11,12,13,14,15,16,17},M64,Q64,U64,Y64,AC64,AG64,AK64,AO64,AS64,AW64,BA64,BE64,BI64,BM64,BQ64,BU64,BY64),2)+I64</f>
        <v>84</v>
      </c>
    </row>
    <row r="65" spans="1:78" ht="18.75" x14ac:dyDescent="0.25">
      <c r="A65" s="89">
        <v>59</v>
      </c>
      <c r="B65" s="100" t="s">
        <v>209</v>
      </c>
      <c r="C65" s="100" t="s">
        <v>9</v>
      </c>
      <c r="D65" s="101" t="s">
        <v>4</v>
      </c>
      <c r="E65" s="102" t="s">
        <v>210</v>
      </c>
      <c r="F65" s="93">
        <v>49</v>
      </c>
      <c r="G65" s="93">
        <v>0</v>
      </c>
      <c r="H65" s="94">
        <f t="shared" si="0"/>
        <v>1</v>
      </c>
      <c r="I65" s="98">
        <f t="shared" si="1"/>
        <v>0</v>
      </c>
      <c r="J65" s="93">
        <v>54</v>
      </c>
      <c r="K65" s="89">
        <v>12</v>
      </c>
      <c r="L65" s="94">
        <f t="shared" si="2"/>
        <v>0.25</v>
      </c>
      <c r="M65" s="95">
        <f>(101-K65)*L65</f>
        <v>22.25</v>
      </c>
      <c r="N65" s="93">
        <v>42</v>
      </c>
      <c r="O65" s="89" t="s">
        <v>129</v>
      </c>
      <c r="P65" s="94">
        <f t="shared" si="4"/>
        <v>0</v>
      </c>
      <c r="Q65" s="95">
        <v>0</v>
      </c>
      <c r="R65" s="93">
        <v>54</v>
      </c>
      <c r="S65" s="93">
        <v>47</v>
      </c>
      <c r="T65" s="94">
        <f t="shared" si="5"/>
        <v>0</v>
      </c>
      <c r="U65" s="95">
        <v>0</v>
      </c>
      <c r="V65" s="93">
        <v>52</v>
      </c>
      <c r="W65" s="93" t="s">
        <v>129</v>
      </c>
      <c r="X65" s="94">
        <f t="shared" si="6"/>
        <v>0</v>
      </c>
      <c r="Y65" s="95">
        <v>0</v>
      </c>
      <c r="Z65" s="93">
        <v>37</v>
      </c>
      <c r="AA65" s="93" t="s">
        <v>129</v>
      </c>
      <c r="AB65" s="94">
        <f t="shared" si="7"/>
        <v>0</v>
      </c>
      <c r="AC65" s="95">
        <v>0</v>
      </c>
      <c r="AD65" s="93">
        <v>39</v>
      </c>
      <c r="AE65" s="93" t="s">
        <v>129</v>
      </c>
      <c r="AF65" s="94">
        <f t="shared" si="8"/>
        <v>0</v>
      </c>
      <c r="AG65" s="95">
        <v>0</v>
      </c>
      <c r="AH65" s="93">
        <v>31</v>
      </c>
      <c r="AI65" s="93" t="s">
        <v>129</v>
      </c>
      <c r="AJ65" s="94">
        <f t="shared" si="9"/>
        <v>0.25</v>
      </c>
      <c r="AK65" s="95">
        <v>0</v>
      </c>
      <c r="AL65" s="93">
        <v>31</v>
      </c>
      <c r="AM65" s="93" t="s">
        <v>129</v>
      </c>
      <c r="AN65" s="94">
        <f t="shared" si="10"/>
        <v>0.25</v>
      </c>
      <c r="AO65" s="95">
        <v>0</v>
      </c>
      <c r="AP65" s="96">
        <v>25</v>
      </c>
      <c r="AQ65" s="96">
        <v>22</v>
      </c>
      <c r="AR65" s="104">
        <f t="shared" si="11"/>
        <v>0.25</v>
      </c>
      <c r="AS65" s="95">
        <f>(101-AQ65)*AR65</f>
        <v>19.75</v>
      </c>
      <c r="AT65" s="96">
        <v>32</v>
      </c>
      <c r="AU65" s="96" t="s">
        <v>129</v>
      </c>
      <c r="AV65" s="104">
        <f t="shared" si="13"/>
        <v>0.25</v>
      </c>
      <c r="AW65" s="95">
        <v>0</v>
      </c>
      <c r="AX65" s="93">
        <v>35</v>
      </c>
      <c r="AY65" s="93" t="s">
        <v>129</v>
      </c>
      <c r="AZ65" s="94">
        <f t="shared" si="14"/>
        <v>0.5</v>
      </c>
      <c r="BA65" s="95">
        <v>0</v>
      </c>
      <c r="BB65" s="93">
        <v>27</v>
      </c>
      <c r="BC65" s="93">
        <v>11</v>
      </c>
      <c r="BD65" s="94">
        <f t="shared" si="15"/>
        <v>0.5</v>
      </c>
      <c r="BE65" s="95">
        <f>(101-BC65)*BD65</f>
        <v>45</v>
      </c>
      <c r="BF65" s="93">
        <v>48</v>
      </c>
      <c r="BG65" s="93">
        <v>27</v>
      </c>
      <c r="BH65" s="94">
        <f t="shared" si="16"/>
        <v>0.5</v>
      </c>
      <c r="BI65" s="95">
        <f>(101-BG65)*BH65</f>
        <v>37</v>
      </c>
      <c r="BJ65" s="93">
        <v>38</v>
      </c>
      <c r="BK65" s="93">
        <v>0</v>
      </c>
      <c r="BL65" s="94">
        <f t="shared" si="18"/>
        <v>1</v>
      </c>
      <c r="BM65" s="98">
        <f t="shared" si="19"/>
        <v>0</v>
      </c>
      <c r="BN65" s="93">
        <v>21</v>
      </c>
      <c r="BO65" s="93">
        <v>0</v>
      </c>
      <c r="BP65" s="94">
        <f t="shared" si="20"/>
        <v>1</v>
      </c>
      <c r="BQ65" s="98">
        <f t="shared" si="21"/>
        <v>0</v>
      </c>
      <c r="BR65" s="93">
        <v>37</v>
      </c>
      <c r="BS65" s="93">
        <v>0</v>
      </c>
      <c r="BT65" s="94">
        <f t="shared" si="22"/>
        <v>1</v>
      </c>
      <c r="BU65" s="98">
        <f t="shared" si="23"/>
        <v>0</v>
      </c>
      <c r="BV65" s="93">
        <v>25</v>
      </c>
      <c r="BW65" s="93">
        <v>0</v>
      </c>
      <c r="BX65" s="94">
        <f t="shared" si="24"/>
        <v>1</v>
      </c>
      <c r="BY65" s="98">
        <f t="shared" si="25"/>
        <v>0</v>
      </c>
      <c r="BZ65" s="99">
        <f>LARGE(CHOOSE({1,2,3,4,5,6,7,8,9,10,11,12,13,14,15,16,17},M65,Q65,U65,Y65,AC65,AG65,AK65,AO65,AS65,AW65,BA65,BE65,BI65,BM65,BQ65,BU65,BY65),1)+LARGE(CHOOSE({1,2,3,4,5,6,7,8,9,10,11,12,13,14,15,16,17},M65,Q65,U65,Y65,AC65,AG65,AK65,AO65,AS65,AW65,BA65,BE65,BI65,BM65,BQ65,BU65,BY65),2)+I65</f>
        <v>82</v>
      </c>
    </row>
    <row r="66" spans="1:78" ht="18.75" x14ac:dyDescent="0.25">
      <c r="A66" s="89">
        <v>60</v>
      </c>
      <c r="B66" s="100" t="s">
        <v>453</v>
      </c>
      <c r="C66" s="100" t="s">
        <v>446</v>
      </c>
      <c r="D66" s="101" t="s">
        <v>4</v>
      </c>
      <c r="E66" s="102" t="s">
        <v>454</v>
      </c>
      <c r="F66" s="93">
        <v>49</v>
      </c>
      <c r="G66" s="93">
        <v>0</v>
      </c>
      <c r="H66" s="94">
        <f t="shared" si="0"/>
        <v>1</v>
      </c>
      <c r="I66" s="98">
        <f t="shared" si="1"/>
        <v>0</v>
      </c>
      <c r="J66" s="93">
        <v>54</v>
      </c>
      <c r="K66" s="101" t="s">
        <v>129</v>
      </c>
      <c r="L66" s="94">
        <f t="shared" si="2"/>
        <v>0.25</v>
      </c>
      <c r="M66" s="95">
        <v>0</v>
      </c>
      <c r="N66" s="93">
        <v>42</v>
      </c>
      <c r="O66" s="89" t="s">
        <v>129</v>
      </c>
      <c r="P66" s="94">
        <f t="shared" si="4"/>
        <v>0</v>
      </c>
      <c r="Q66" s="95">
        <v>0</v>
      </c>
      <c r="R66" s="93">
        <v>54</v>
      </c>
      <c r="S66" s="93">
        <v>49</v>
      </c>
      <c r="T66" s="94">
        <f t="shared" si="5"/>
        <v>0</v>
      </c>
      <c r="U66" s="95">
        <v>0</v>
      </c>
      <c r="V66" s="93">
        <v>52</v>
      </c>
      <c r="W66" s="93" t="s">
        <v>129</v>
      </c>
      <c r="X66" s="94">
        <f t="shared" si="6"/>
        <v>0</v>
      </c>
      <c r="Y66" s="95">
        <v>0</v>
      </c>
      <c r="Z66" s="93">
        <v>37</v>
      </c>
      <c r="AA66" s="93" t="s">
        <v>129</v>
      </c>
      <c r="AB66" s="94">
        <f t="shared" si="7"/>
        <v>0</v>
      </c>
      <c r="AC66" s="95">
        <v>0</v>
      </c>
      <c r="AD66" s="93">
        <v>39</v>
      </c>
      <c r="AE66" s="93" t="s">
        <v>129</v>
      </c>
      <c r="AF66" s="94">
        <f t="shared" si="8"/>
        <v>0</v>
      </c>
      <c r="AG66" s="95">
        <v>0</v>
      </c>
      <c r="AH66" s="93">
        <v>31</v>
      </c>
      <c r="AI66" s="93" t="s">
        <v>129</v>
      </c>
      <c r="AJ66" s="94">
        <f t="shared" si="9"/>
        <v>0.25</v>
      </c>
      <c r="AK66" s="95">
        <v>0</v>
      </c>
      <c r="AL66" s="93">
        <v>31</v>
      </c>
      <c r="AM66" s="93" t="s">
        <v>129</v>
      </c>
      <c r="AN66" s="94">
        <f t="shared" si="10"/>
        <v>0.25</v>
      </c>
      <c r="AO66" s="95">
        <v>0</v>
      </c>
      <c r="AP66" s="93">
        <v>25</v>
      </c>
      <c r="AQ66" s="93" t="s">
        <v>129</v>
      </c>
      <c r="AR66" s="94">
        <f t="shared" si="11"/>
        <v>0.25</v>
      </c>
      <c r="AS66" s="95">
        <v>0</v>
      </c>
      <c r="AT66" s="93">
        <v>32</v>
      </c>
      <c r="AU66" s="93" t="s">
        <v>129</v>
      </c>
      <c r="AV66" s="94">
        <f t="shared" si="13"/>
        <v>0.25</v>
      </c>
      <c r="AW66" s="95">
        <v>0</v>
      </c>
      <c r="AX66" s="93">
        <v>35</v>
      </c>
      <c r="AY66" s="93" t="s">
        <v>129</v>
      </c>
      <c r="AZ66" s="94">
        <f t="shared" si="14"/>
        <v>0.5</v>
      </c>
      <c r="BA66" s="95">
        <v>0</v>
      </c>
      <c r="BB66" s="93">
        <v>27</v>
      </c>
      <c r="BC66" s="93" t="s">
        <v>129</v>
      </c>
      <c r="BD66" s="94">
        <f t="shared" si="15"/>
        <v>0.5</v>
      </c>
      <c r="BE66" s="95">
        <v>0</v>
      </c>
      <c r="BF66" s="93">
        <v>48</v>
      </c>
      <c r="BG66" s="93" t="s">
        <v>129</v>
      </c>
      <c r="BH66" s="94">
        <f t="shared" si="16"/>
        <v>0.5</v>
      </c>
      <c r="BI66" s="95">
        <v>0</v>
      </c>
      <c r="BJ66" s="93">
        <v>38</v>
      </c>
      <c r="BK66" s="93">
        <v>0</v>
      </c>
      <c r="BL66" s="94">
        <f t="shared" si="18"/>
        <v>1</v>
      </c>
      <c r="BM66" s="98">
        <f t="shared" si="19"/>
        <v>0</v>
      </c>
      <c r="BN66" s="93">
        <v>21</v>
      </c>
      <c r="BO66" s="93">
        <v>0</v>
      </c>
      <c r="BP66" s="94">
        <f t="shared" si="20"/>
        <v>1</v>
      </c>
      <c r="BQ66" s="98">
        <f t="shared" si="21"/>
        <v>0</v>
      </c>
      <c r="BR66" s="93">
        <v>37</v>
      </c>
      <c r="BS66" s="93">
        <v>19</v>
      </c>
      <c r="BT66" s="94">
        <f t="shared" si="22"/>
        <v>1</v>
      </c>
      <c r="BU66" s="98">
        <f t="shared" si="23"/>
        <v>82</v>
      </c>
      <c r="BV66" s="93">
        <v>25</v>
      </c>
      <c r="BW66" s="93">
        <v>0</v>
      </c>
      <c r="BX66" s="94">
        <f t="shared" si="24"/>
        <v>1</v>
      </c>
      <c r="BY66" s="98">
        <f t="shared" si="25"/>
        <v>0</v>
      </c>
      <c r="BZ66" s="99">
        <f>LARGE(CHOOSE({1,2,3,4,5,6,7,8,9,10,11,12,13,14,15,16,17},M66,Q66,U66,Y66,AC66,AG66,AK66,AO66,AS66,AW66,BA66,BE66,BI66,BM66,BQ66,BU66,BY66),1)+LARGE(CHOOSE({1,2,3,4,5,6,7,8,9,10,11,12,13,14,15,16,17},M66,Q66,U66,Y66,AC66,AG66,AK66,AO66,AS66,AW66,BA66,BE66,BI66,BM66,BQ66,BU66,BY66),2)+I66</f>
        <v>82</v>
      </c>
    </row>
    <row r="67" spans="1:78" ht="18.75" x14ac:dyDescent="0.25">
      <c r="A67" s="89">
        <v>61</v>
      </c>
      <c r="B67" s="110" t="s">
        <v>227</v>
      </c>
      <c r="C67" s="110" t="s">
        <v>40</v>
      </c>
      <c r="D67" s="101" t="s">
        <v>5</v>
      </c>
      <c r="E67" s="102" t="s">
        <v>228</v>
      </c>
      <c r="F67" s="93">
        <v>49</v>
      </c>
      <c r="G67" s="93">
        <v>0</v>
      </c>
      <c r="H67" s="94">
        <f t="shared" si="0"/>
        <v>1</v>
      </c>
      <c r="I67" s="98">
        <f t="shared" si="1"/>
        <v>0</v>
      </c>
      <c r="J67" s="93">
        <v>54</v>
      </c>
      <c r="K67" s="93">
        <v>44</v>
      </c>
      <c r="L67" s="94">
        <f t="shared" si="2"/>
        <v>0.25</v>
      </c>
      <c r="M67" s="95">
        <f>(101-K67)*L67</f>
        <v>14.25</v>
      </c>
      <c r="N67" s="93">
        <v>61</v>
      </c>
      <c r="O67" s="89" t="s">
        <v>129</v>
      </c>
      <c r="P67" s="94">
        <f t="shared" si="4"/>
        <v>0</v>
      </c>
      <c r="Q67" s="95">
        <v>0</v>
      </c>
      <c r="R67" s="93">
        <v>54</v>
      </c>
      <c r="S67" s="93" t="s">
        <v>129</v>
      </c>
      <c r="T67" s="94">
        <f t="shared" si="5"/>
        <v>0</v>
      </c>
      <c r="U67" s="95">
        <v>0</v>
      </c>
      <c r="V67" s="93">
        <v>52</v>
      </c>
      <c r="W67" s="93" t="s">
        <v>129</v>
      </c>
      <c r="X67" s="94">
        <f t="shared" si="6"/>
        <v>0</v>
      </c>
      <c r="Y67" s="95">
        <v>0</v>
      </c>
      <c r="Z67" s="93">
        <v>37</v>
      </c>
      <c r="AA67" s="93" t="s">
        <v>129</v>
      </c>
      <c r="AB67" s="94">
        <f t="shared" si="7"/>
        <v>0</v>
      </c>
      <c r="AC67" s="95">
        <v>0</v>
      </c>
      <c r="AD67" s="93">
        <v>39</v>
      </c>
      <c r="AE67" s="93" t="s">
        <v>129</v>
      </c>
      <c r="AF67" s="94">
        <f t="shared" si="8"/>
        <v>0</v>
      </c>
      <c r="AG67" s="95">
        <v>0</v>
      </c>
      <c r="AH67" s="93">
        <v>31</v>
      </c>
      <c r="AI67" s="93">
        <v>31</v>
      </c>
      <c r="AJ67" s="94">
        <f t="shared" si="9"/>
        <v>0.25</v>
      </c>
      <c r="AK67" s="95">
        <f>(101-AI67)*AJ67</f>
        <v>17.5</v>
      </c>
      <c r="AL67" s="93">
        <v>31</v>
      </c>
      <c r="AM67" s="93" t="s">
        <v>129</v>
      </c>
      <c r="AN67" s="94">
        <f t="shared" si="10"/>
        <v>0.25</v>
      </c>
      <c r="AO67" s="95">
        <v>0</v>
      </c>
      <c r="AP67" s="93">
        <v>25</v>
      </c>
      <c r="AQ67" s="93" t="s">
        <v>129</v>
      </c>
      <c r="AR67" s="94">
        <f t="shared" si="11"/>
        <v>0.25</v>
      </c>
      <c r="AS67" s="95">
        <v>0</v>
      </c>
      <c r="AT67" s="93">
        <v>32</v>
      </c>
      <c r="AU67" s="93" t="s">
        <v>129</v>
      </c>
      <c r="AV67" s="94">
        <f t="shared" si="13"/>
        <v>0.25</v>
      </c>
      <c r="AW67" s="95">
        <v>0</v>
      </c>
      <c r="AX67" s="93">
        <v>35</v>
      </c>
      <c r="AY67" s="93" t="s">
        <v>129</v>
      </c>
      <c r="AZ67" s="94">
        <f t="shared" si="14"/>
        <v>0.5</v>
      </c>
      <c r="BA67" s="95">
        <v>0</v>
      </c>
      <c r="BB67" s="93">
        <v>27</v>
      </c>
      <c r="BC67" s="93" t="s">
        <v>129</v>
      </c>
      <c r="BD67" s="94">
        <f t="shared" si="15"/>
        <v>0.5</v>
      </c>
      <c r="BE67" s="95">
        <v>0</v>
      </c>
      <c r="BF67" s="93">
        <v>48</v>
      </c>
      <c r="BG67" s="93" t="s">
        <v>129</v>
      </c>
      <c r="BH67" s="94">
        <f t="shared" si="16"/>
        <v>0.5</v>
      </c>
      <c r="BI67" s="95">
        <v>0</v>
      </c>
      <c r="BJ67" s="93">
        <v>38</v>
      </c>
      <c r="BK67" s="93">
        <v>37</v>
      </c>
      <c r="BL67" s="94">
        <f t="shared" si="18"/>
        <v>1</v>
      </c>
      <c r="BM67" s="98">
        <f t="shared" si="19"/>
        <v>64</v>
      </c>
      <c r="BN67" s="93">
        <v>21</v>
      </c>
      <c r="BO67" s="93">
        <v>0</v>
      </c>
      <c r="BP67" s="94">
        <f t="shared" si="20"/>
        <v>1</v>
      </c>
      <c r="BQ67" s="98">
        <f t="shared" si="21"/>
        <v>0</v>
      </c>
      <c r="BR67" s="93">
        <v>37</v>
      </c>
      <c r="BS67" s="93">
        <v>0</v>
      </c>
      <c r="BT67" s="94">
        <f t="shared" si="22"/>
        <v>1</v>
      </c>
      <c r="BU67" s="98">
        <f t="shared" si="23"/>
        <v>0</v>
      </c>
      <c r="BV67" s="93">
        <v>25</v>
      </c>
      <c r="BW67" s="93">
        <v>0</v>
      </c>
      <c r="BX67" s="94">
        <f t="shared" si="24"/>
        <v>1</v>
      </c>
      <c r="BY67" s="98">
        <f t="shared" si="25"/>
        <v>0</v>
      </c>
      <c r="BZ67" s="99">
        <f>LARGE(CHOOSE({1,2,3,4,5,6,7,8,9,10,11,12,13,14,15,16,17},M67,Q67,U67,Y67,AC67,AG67,AK67,AO67,AS67,AW67,BA67,BE67,BI67,BM67,BQ67,BU67,BY67),1)+LARGE(CHOOSE({1,2,3,4,5,6,7,8,9,10,11,12,13,14,15,16,17},M67,Q67,U67,Y67,AC67,AG67,AK67,AO67,AS67,AW67,BA67,BE67,BI67,BM67,BQ67,BU67,BY67),2)+I67</f>
        <v>81.5</v>
      </c>
    </row>
    <row r="68" spans="1:78" ht="18.75" x14ac:dyDescent="0.25">
      <c r="A68" s="89">
        <v>62</v>
      </c>
      <c r="B68" s="100" t="s">
        <v>455</v>
      </c>
      <c r="C68" s="100" t="s">
        <v>456</v>
      </c>
      <c r="D68" s="101" t="s">
        <v>5</v>
      </c>
      <c r="E68" s="102" t="s">
        <v>457</v>
      </c>
      <c r="F68" s="93">
        <v>49</v>
      </c>
      <c r="G68" s="93">
        <v>0</v>
      </c>
      <c r="H68" s="94">
        <f t="shared" si="0"/>
        <v>1</v>
      </c>
      <c r="I68" s="98">
        <f t="shared" si="1"/>
        <v>0</v>
      </c>
      <c r="J68" s="93">
        <v>54</v>
      </c>
      <c r="K68" s="101" t="s">
        <v>129</v>
      </c>
      <c r="L68" s="94">
        <f t="shared" si="2"/>
        <v>0.25</v>
      </c>
      <c r="M68" s="95">
        <v>0</v>
      </c>
      <c r="N68" s="93">
        <v>42</v>
      </c>
      <c r="O68" s="89" t="s">
        <v>129</v>
      </c>
      <c r="P68" s="94">
        <f t="shared" si="4"/>
        <v>0</v>
      </c>
      <c r="Q68" s="95">
        <v>0</v>
      </c>
      <c r="R68" s="93">
        <v>54</v>
      </c>
      <c r="S68" s="93">
        <v>49</v>
      </c>
      <c r="T68" s="94">
        <f t="shared" si="5"/>
        <v>0</v>
      </c>
      <c r="U68" s="95">
        <v>0</v>
      </c>
      <c r="V68" s="93">
        <v>52</v>
      </c>
      <c r="W68" s="93" t="s">
        <v>129</v>
      </c>
      <c r="X68" s="94">
        <f t="shared" si="6"/>
        <v>0</v>
      </c>
      <c r="Y68" s="95">
        <v>0</v>
      </c>
      <c r="Z68" s="93">
        <v>37</v>
      </c>
      <c r="AA68" s="93" t="s">
        <v>129</v>
      </c>
      <c r="AB68" s="94">
        <f t="shared" si="7"/>
        <v>0</v>
      </c>
      <c r="AC68" s="95">
        <v>0</v>
      </c>
      <c r="AD68" s="93">
        <v>39</v>
      </c>
      <c r="AE68" s="93" t="s">
        <v>129</v>
      </c>
      <c r="AF68" s="94">
        <f t="shared" si="8"/>
        <v>0</v>
      </c>
      <c r="AG68" s="95">
        <v>0</v>
      </c>
      <c r="AH68" s="93">
        <v>31</v>
      </c>
      <c r="AI68" s="93" t="s">
        <v>129</v>
      </c>
      <c r="AJ68" s="94">
        <f t="shared" si="9"/>
        <v>0.25</v>
      </c>
      <c r="AK68" s="95">
        <v>0</v>
      </c>
      <c r="AL68" s="93">
        <v>31</v>
      </c>
      <c r="AM68" s="93" t="s">
        <v>129</v>
      </c>
      <c r="AN68" s="94">
        <f t="shared" si="10"/>
        <v>0.25</v>
      </c>
      <c r="AO68" s="95">
        <v>0</v>
      </c>
      <c r="AP68" s="93">
        <v>25</v>
      </c>
      <c r="AQ68" s="93" t="s">
        <v>129</v>
      </c>
      <c r="AR68" s="94">
        <f t="shared" si="11"/>
        <v>0.25</v>
      </c>
      <c r="AS68" s="95">
        <v>0</v>
      </c>
      <c r="AT68" s="93">
        <v>32</v>
      </c>
      <c r="AU68" s="93" t="s">
        <v>129</v>
      </c>
      <c r="AV68" s="94">
        <f t="shared" si="13"/>
        <v>0.25</v>
      </c>
      <c r="AW68" s="95">
        <v>0</v>
      </c>
      <c r="AX68" s="93">
        <v>35</v>
      </c>
      <c r="AY68" s="93" t="s">
        <v>129</v>
      </c>
      <c r="AZ68" s="94">
        <f t="shared" si="14"/>
        <v>0.5</v>
      </c>
      <c r="BA68" s="95">
        <v>0</v>
      </c>
      <c r="BB68" s="93">
        <v>27</v>
      </c>
      <c r="BC68" s="93" t="s">
        <v>129</v>
      </c>
      <c r="BD68" s="94">
        <f t="shared" si="15"/>
        <v>0.5</v>
      </c>
      <c r="BE68" s="95">
        <v>0</v>
      </c>
      <c r="BF68" s="93">
        <v>48</v>
      </c>
      <c r="BG68" s="93" t="s">
        <v>129</v>
      </c>
      <c r="BH68" s="94">
        <f t="shared" si="16"/>
        <v>0.5</v>
      </c>
      <c r="BI68" s="95">
        <v>0</v>
      </c>
      <c r="BJ68" s="93">
        <v>38</v>
      </c>
      <c r="BK68" s="93">
        <v>0</v>
      </c>
      <c r="BL68" s="94">
        <f t="shared" si="18"/>
        <v>1</v>
      </c>
      <c r="BM68" s="98">
        <f t="shared" si="19"/>
        <v>0</v>
      </c>
      <c r="BN68" s="93">
        <v>21</v>
      </c>
      <c r="BO68" s="93">
        <v>0</v>
      </c>
      <c r="BP68" s="94">
        <f t="shared" si="20"/>
        <v>1</v>
      </c>
      <c r="BQ68" s="98">
        <f t="shared" si="21"/>
        <v>0</v>
      </c>
      <c r="BR68" s="93">
        <v>37</v>
      </c>
      <c r="BS68" s="93">
        <v>31</v>
      </c>
      <c r="BT68" s="94">
        <f t="shared" si="22"/>
        <v>1</v>
      </c>
      <c r="BU68" s="98">
        <f t="shared" si="23"/>
        <v>70</v>
      </c>
      <c r="BV68" s="93">
        <v>25</v>
      </c>
      <c r="BW68" s="93">
        <v>0</v>
      </c>
      <c r="BX68" s="94">
        <f t="shared" si="24"/>
        <v>1</v>
      </c>
      <c r="BY68" s="98">
        <f t="shared" si="25"/>
        <v>0</v>
      </c>
      <c r="BZ68" s="99">
        <f>LARGE(CHOOSE({1,2,3,4,5,6,7,8,9,10,11,12,13,14,15,16,17},M68,Q68,U68,Y68,AC68,AG68,AK68,AO68,AS68,AW68,BA68,BE68,BI68,BM68,BQ68,BU68,BY68),1)+LARGE(CHOOSE({1,2,3,4,5,6,7,8,9,10,11,12,13,14,15,16,17},M68,Q68,U68,Y68,AC68,AG68,AK68,AO68,AS68,AW68,BA68,BE68,BI68,BM68,BQ68,BU68,BY68),2)+I68</f>
        <v>70</v>
      </c>
    </row>
    <row r="69" spans="1:78" s="114" customFormat="1" ht="18.75" x14ac:dyDescent="0.25">
      <c r="A69" s="89">
        <v>63</v>
      </c>
      <c r="B69" s="100" t="s">
        <v>293</v>
      </c>
      <c r="C69" s="100" t="s">
        <v>294</v>
      </c>
      <c r="D69" s="101" t="s">
        <v>4</v>
      </c>
      <c r="E69" s="102" t="s">
        <v>295</v>
      </c>
      <c r="F69" s="93">
        <v>49</v>
      </c>
      <c r="G69" s="93">
        <v>0</v>
      </c>
      <c r="H69" s="94">
        <f t="shared" si="0"/>
        <v>1</v>
      </c>
      <c r="I69" s="98">
        <f t="shared" si="1"/>
        <v>0</v>
      </c>
      <c r="J69" s="93">
        <v>54</v>
      </c>
      <c r="K69" s="101" t="s">
        <v>129</v>
      </c>
      <c r="L69" s="94">
        <f t="shared" si="2"/>
        <v>0.25</v>
      </c>
      <c r="M69" s="95">
        <v>0</v>
      </c>
      <c r="N69" s="93">
        <v>42</v>
      </c>
      <c r="O69" s="89" t="s">
        <v>129</v>
      </c>
      <c r="P69" s="94">
        <f t="shared" si="4"/>
        <v>0</v>
      </c>
      <c r="Q69" s="95">
        <v>0</v>
      </c>
      <c r="R69" s="93">
        <v>54</v>
      </c>
      <c r="S69" s="93" t="s">
        <v>129</v>
      </c>
      <c r="T69" s="94">
        <f t="shared" si="5"/>
        <v>0</v>
      </c>
      <c r="U69" s="95">
        <v>0</v>
      </c>
      <c r="V69" s="93">
        <v>52</v>
      </c>
      <c r="W69" s="93" t="s">
        <v>129</v>
      </c>
      <c r="X69" s="94">
        <f t="shared" si="6"/>
        <v>0</v>
      </c>
      <c r="Y69" s="95">
        <v>0</v>
      </c>
      <c r="Z69" s="93">
        <v>37</v>
      </c>
      <c r="AA69" s="93" t="s">
        <v>129</v>
      </c>
      <c r="AB69" s="94">
        <f t="shared" si="7"/>
        <v>0</v>
      </c>
      <c r="AC69" s="95">
        <v>0</v>
      </c>
      <c r="AD69" s="93">
        <v>39</v>
      </c>
      <c r="AE69" s="93" t="s">
        <v>129</v>
      </c>
      <c r="AF69" s="94">
        <f t="shared" si="8"/>
        <v>0</v>
      </c>
      <c r="AG69" s="95">
        <v>0</v>
      </c>
      <c r="AH69" s="93">
        <v>31</v>
      </c>
      <c r="AI69" s="93" t="s">
        <v>129</v>
      </c>
      <c r="AJ69" s="94">
        <f t="shared" si="9"/>
        <v>0.25</v>
      </c>
      <c r="AK69" s="95">
        <v>0</v>
      </c>
      <c r="AL69" s="93">
        <v>31</v>
      </c>
      <c r="AM69" s="93" t="s">
        <v>129</v>
      </c>
      <c r="AN69" s="94">
        <f t="shared" si="10"/>
        <v>0.25</v>
      </c>
      <c r="AO69" s="95">
        <v>0</v>
      </c>
      <c r="AP69" s="93">
        <v>25</v>
      </c>
      <c r="AQ69" s="93" t="s">
        <v>129</v>
      </c>
      <c r="AR69" s="94">
        <f t="shared" si="11"/>
        <v>0.25</v>
      </c>
      <c r="AS69" s="95">
        <v>0</v>
      </c>
      <c r="AT69" s="93">
        <v>32</v>
      </c>
      <c r="AU69" s="93" t="s">
        <v>129</v>
      </c>
      <c r="AV69" s="94">
        <f t="shared" si="13"/>
        <v>0.25</v>
      </c>
      <c r="AW69" s="95">
        <v>0</v>
      </c>
      <c r="AX69" s="93">
        <v>35</v>
      </c>
      <c r="AY69" s="93" t="s">
        <v>129</v>
      </c>
      <c r="AZ69" s="94">
        <f t="shared" si="14"/>
        <v>0.5</v>
      </c>
      <c r="BA69" s="95">
        <v>0</v>
      </c>
      <c r="BB69" s="93">
        <v>27</v>
      </c>
      <c r="BC69" s="93" t="s">
        <v>129</v>
      </c>
      <c r="BD69" s="94">
        <f t="shared" si="15"/>
        <v>0.5</v>
      </c>
      <c r="BE69" s="95">
        <v>0</v>
      </c>
      <c r="BF69" s="93">
        <v>48</v>
      </c>
      <c r="BG69" s="93" t="s">
        <v>129</v>
      </c>
      <c r="BH69" s="94">
        <f t="shared" si="16"/>
        <v>0.5</v>
      </c>
      <c r="BI69" s="95">
        <v>0</v>
      </c>
      <c r="BJ69" s="93">
        <v>38</v>
      </c>
      <c r="BK69" s="93">
        <v>38</v>
      </c>
      <c r="BL69" s="94">
        <f t="shared" si="18"/>
        <v>1</v>
      </c>
      <c r="BM69" s="98">
        <f t="shared" si="19"/>
        <v>63</v>
      </c>
      <c r="BN69" s="93">
        <v>21</v>
      </c>
      <c r="BO69" s="93">
        <v>0</v>
      </c>
      <c r="BP69" s="94">
        <f t="shared" si="20"/>
        <v>1</v>
      </c>
      <c r="BQ69" s="98">
        <f t="shared" si="21"/>
        <v>0</v>
      </c>
      <c r="BR69" s="93">
        <v>37</v>
      </c>
      <c r="BS69" s="93">
        <v>0</v>
      </c>
      <c r="BT69" s="94">
        <f t="shared" si="22"/>
        <v>1</v>
      </c>
      <c r="BU69" s="98">
        <f t="shared" si="23"/>
        <v>0</v>
      </c>
      <c r="BV69" s="93">
        <v>25</v>
      </c>
      <c r="BW69" s="93">
        <v>0</v>
      </c>
      <c r="BX69" s="94">
        <f t="shared" si="24"/>
        <v>1</v>
      </c>
      <c r="BY69" s="98">
        <f t="shared" si="25"/>
        <v>0</v>
      </c>
      <c r="BZ69" s="99">
        <f>LARGE(CHOOSE({1,2,3,4,5,6,7,8,9,10,11,12,13,14,15,16,17},M69,Q69,U69,Y69,AC69,AG69,AK69,AO69,AS69,AW69,BA69,BE69,BI69,BM69,BQ69,BU69,BY69),1)+LARGE(CHOOSE({1,2,3,4,5,6,7,8,9,10,11,12,13,14,15,16,17},M69,Q69,U69,Y69,AC69,AG69,AK69,AO69,AS69,AW69,BA69,BE69,BI69,BM69,BQ69,BU69,BY69),2)+I69</f>
        <v>63</v>
      </c>
    </row>
    <row r="70" spans="1:78" s="114" customFormat="1" ht="18.75" x14ac:dyDescent="0.25">
      <c r="A70" s="89">
        <v>64</v>
      </c>
      <c r="B70" s="106" t="s">
        <v>237</v>
      </c>
      <c r="C70" s="106" t="s">
        <v>9</v>
      </c>
      <c r="D70" s="89" t="s">
        <v>4</v>
      </c>
      <c r="E70" s="107" t="s">
        <v>238</v>
      </c>
      <c r="F70" s="93">
        <v>49</v>
      </c>
      <c r="G70" s="93">
        <v>0</v>
      </c>
      <c r="H70" s="94">
        <f t="shared" si="0"/>
        <v>1</v>
      </c>
      <c r="I70" s="98">
        <f t="shared" si="1"/>
        <v>0</v>
      </c>
      <c r="J70" s="93">
        <v>54</v>
      </c>
      <c r="K70" s="89">
        <v>30</v>
      </c>
      <c r="L70" s="94">
        <f t="shared" si="2"/>
        <v>0.25</v>
      </c>
      <c r="M70" s="95">
        <f>(101-K70)*L70</f>
        <v>17.75</v>
      </c>
      <c r="N70" s="93">
        <v>42</v>
      </c>
      <c r="O70" s="89" t="s">
        <v>129</v>
      </c>
      <c r="P70" s="94">
        <f t="shared" si="4"/>
        <v>0</v>
      </c>
      <c r="Q70" s="95">
        <v>0</v>
      </c>
      <c r="R70" s="93">
        <v>54</v>
      </c>
      <c r="S70" s="93">
        <v>43</v>
      </c>
      <c r="T70" s="94">
        <f t="shared" si="5"/>
        <v>0</v>
      </c>
      <c r="U70" s="95">
        <v>0</v>
      </c>
      <c r="V70" s="93">
        <v>52</v>
      </c>
      <c r="W70" s="93" t="s">
        <v>129</v>
      </c>
      <c r="X70" s="94">
        <f t="shared" si="6"/>
        <v>0</v>
      </c>
      <c r="Y70" s="95">
        <v>0</v>
      </c>
      <c r="Z70" s="93">
        <v>37</v>
      </c>
      <c r="AA70" s="93" t="s">
        <v>129</v>
      </c>
      <c r="AB70" s="94">
        <f t="shared" si="7"/>
        <v>0</v>
      </c>
      <c r="AC70" s="95">
        <v>0</v>
      </c>
      <c r="AD70" s="93">
        <v>39</v>
      </c>
      <c r="AE70" s="93" t="s">
        <v>129</v>
      </c>
      <c r="AF70" s="94">
        <f t="shared" si="8"/>
        <v>0</v>
      </c>
      <c r="AG70" s="95">
        <v>0</v>
      </c>
      <c r="AH70" s="93">
        <v>31</v>
      </c>
      <c r="AI70" s="93" t="s">
        <v>129</v>
      </c>
      <c r="AJ70" s="94">
        <f t="shared" si="9"/>
        <v>0.25</v>
      </c>
      <c r="AK70" s="95">
        <v>0</v>
      </c>
      <c r="AL70" s="93">
        <v>31</v>
      </c>
      <c r="AM70" s="93" t="s">
        <v>129</v>
      </c>
      <c r="AN70" s="94">
        <f t="shared" si="10"/>
        <v>0.25</v>
      </c>
      <c r="AO70" s="95">
        <v>0</v>
      </c>
      <c r="AP70" s="96">
        <v>25</v>
      </c>
      <c r="AQ70" s="96" t="s">
        <v>129</v>
      </c>
      <c r="AR70" s="104">
        <f t="shared" si="11"/>
        <v>0.25</v>
      </c>
      <c r="AS70" s="95">
        <v>0</v>
      </c>
      <c r="AT70" s="96">
        <v>32</v>
      </c>
      <c r="AU70" s="96">
        <v>27</v>
      </c>
      <c r="AV70" s="104">
        <f t="shared" si="13"/>
        <v>0.25</v>
      </c>
      <c r="AW70" s="95">
        <f>(101-AU70)*AV70</f>
        <v>18.5</v>
      </c>
      <c r="AX70" s="93">
        <v>35</v>
      </c>
      <c r="AY70" s="93" t="s">
        <v>129</v>
      </c>
      <c r="AZ70" s="94">
        <f t="shared" si="14"/>
        <v>0.5</v>
      </c>
      <c r="BA70" s="95">
        <v>0</v>
      </c>
      <c r="BB70" s="93">
        <v>27</v>
      </c>
      <c r="BC70" s="93">
        <v>17</v>
      </c>
      <c r="BD70" s="94">
        <f t="shared" si="15"/>
        <v>0.5</v>
      </c>
      <c r="BE70" s="95">
        <f>(101-BC70)*BD70</f>
        <v>42</v>
      </c>
      <c r="BF70" s="93">
        <v>48</v>
      </c>
      <c r="BG70" s="93" t="s">
        <v>129</v>
      </c>
      <c r="BH70" s="94">
        <f t="shared" si="16"/>
        <v>0.5</v>
      </c>
      <c r="BI70" s="95">
        <v>0</v>
      </c>
      <c r="BJ70" s="93">
        <v>38</v>
      </c>
      <c r="BK70" s="93">
        <v>0</v>
      </c>
      <c r="BL70" s="94">
        <f t="shared" si="18"/>
        <v>1</v>
      </c>
      <c r="BM70" s="98">
        <f t="shared" si="19"/>
        <v>0</v>
      </c>
      <c r="BN70" s="93">
        <v>21</v>
      </c>
      <c r="BO70" s="93">
        <v>0</v>
      </c>
      <c r="BP70" s="94">
        <f t="shared" si="20"/>
        <v>1</v>
      </c>
      <c r="BQ70" s="98">
        <f t="shared" si="21"/>
        <v>0</v>
      </c>
      <c r="BR70" s="93">
        <v>37</v>
      </c>
      <c r="BS70" s="93">
        <v>0</v>
      </c>
      <c r="BT70" s="94">
        <f t="shared" si="22"/>
        <v>1</v>
      </c>
      <c r="BU70" s="98">
        <f t="shared" si="23"/>
        <v>0</v>
      </c>
      <c r="BV70" s="93">
        <v>25</v>
      </c>
      <c r="BW70" s="93">
        <v>0</v>
      </c>
      <c r="BX70" s="94">
        <f t="shared" si="24"/>
        <v>1</v>
      </c>
      <c r="BY70" s="98">
        <f t="shared" si="25"/>
        <v>0</v>
      </c>
      <c r="BZ70" s="99">
        <f>LARGE(CHOOSE({1,2,3,4,5,6,7,8,9,10,11,12,13,14,15,16,17},M70,Q70,U70,Y70,AC70,AG70,AK70,AO70,AS70,AW70,BA70,BE70,BI70,BM70,BQ70,BU70,BY70),1)+LARGE(CHOOSE({1,2,3,4,5,6,7,8,9,10,11,12,13,14,15,16,17},M70,Q70,U70,Y70,AC70,AG70,AK70,AO70,AS70,AW70,BA70,BE70,BI70,BM70,BQ70,BU70,BY70),2)+I70</f>
        <v>60.5</v>
      </c>
    </row>
    <row r="71" spans="1:78" s="105" customFormat="1" ht="18.75" x14ac:dyDescent="0.25">
      <c r="A71" s="89">
        <v>65</v>
      </c>
      <c r="B71" s="100" t="s">
        <v>426</v>
      </c>
      <c r="C71" s="100" t="s">
        <v>420</v>
      </c>
      <c r="D71" s="101" t="s">
        <v>5</v>
      </c>
      <c r="E71" s="102" t="s">
        <v>427</v>
      </c>
      <c r="F71" s="93">
        <v>49</v>
      </c>
      <c r="G71" s="93">
        <v>46</v>
      </c>
      <c r="H71" s="94">
        <f t="shared" ref="H71:H115" si="27">IF(H$5&lt;=26,1,IF(H$5&lt;=52,0.5,IF(H$5&lt;=78,0.25,0)))</f>
        <v>1</v>
      </c>
      <c r="I71" s="98">
        <f t="shared" ref="I71:I115" si="28">IF(G71=0,0,(101-G71)*H71)</f>
        <v>55</v>
      </c>
      <c r="J71" s="93">
        <v>54</v>
      </c>
      <c r="K71" s="101" t="s">
        <v>129</v>
      </c>
      <c r="L71" s="94">
        <f t="shared" ref="L71:L115" si="29">IF(L$5&lt;=26,1,IF(L$5&lt;=52,0.5,IF(L$5&lt;=78,0.25,0)))</f>
        <v>0.25</v>
      </c>
      <c r="M71" s="95">
        <v>0</v>
      </c>
      <c r="N71" s="93">
        <v>42</v>
      </c>
      <c r="O71" s="89" t="s">
        <v>129</v>
      </c>
      <c r="P71" s="94">
        <f t="shared" ref="P71:P115" si="30">IF(P$5&lt;=26,1,IF(P$5&lt;=52,0.5,IF(P$5&lt;=78,0.25,0)))</f>
        <v>0</v>
      </c>
      <c r="Q71" s="95">
        <v>0</v>
      </c>
      <c r="R71" s="93">
        <v>54</v>
      </c>
      <c r="S71" s="93" t="s">
        <v>129</v>
      </c>
      <c r="T71" s="94">
        <f t="shared" ref="T71:T115" si="31">IF(T$5&lt;=26,1,IF(T$5&lt;=52,0.5,IF(T$5&lt;=78,0.25,0)))</f>
        <v>0</v>
      </c>
      <c r="U71" s="95">
        <v>0</v>
      </c>
      <c r="V71" s="93">
        <v>52</v>
      </c>
      <c r="W71" s="93" t="s">
        <v>129</v>
      </c>
      <c r="X71" s="94">
        <f t="shared" ref="X71:X115" si="32">IF(X$5&lt;=26,1,IF(X$5&lt;=52,0.5,IF(X$5&lt;=78,0.25,0)))</f>
        <v>0</v>
      </c>
      <c r="Y71" s="95">
        <v>0</v>
      </c>
      <c r="Z71" s="93">
        <v>37</v>
      </c>
      <c r="AA71" s="93" t="s">
        <v>129</v>
      </c>
      <c r="AB71" s="94">
        <f t="shared" ref="AB71:AB115" si="33">IF(AB$5&lt;=26,1,IF(AB$5&lt;=52,0.5,IF(AB$5&lt;=78,0.25,0)))</f>
        <v>0</v>
      </c>
      <c r="AC71" s="95">
        <v>0</v>
      </c>
      <c r="AD71" s="93">
        <v>39</v>
      </c>
      <c r="AE71" s="93" t="s">
        <v>129</v>
      </c>
      <c r="AF71" s="94">
        <f t="shared" ref="AF71:AF115" si="34">IF(AF$5&lt;=26,1,IF(AF$5&lt;=52,0.5,IF(AF$5&lt;=78,0.25,0)))</f>
        <v>0</v>
      </c>
      <c r="AG71" s="95">
        <v>0</v>
      </c>
      <c r="AH71" s="93">
        <v>31</v>
      </c>
      <c r="AI71" s="93" t="s">
        <v>129</v>
      </c>
      <c r="AJ71" s="94">
        <f t="shared" ref="AJ71:AJ115" si="35">IF(AJ$5&lt;=26,1,IF(AJ$5&lt;=52,0.5,IF(AJ$5&lt;=78,0.25,0)))</f>
        <v>0.25</v>
      </c>
      <c r="AK71" s="95">
        <v>0</v>
      </c>
      <c r="AL71" s="93">
        <v>31</v>
      </c>
      <c r="AM71" s="93" t="s">
        <v>129</v>
      </c>
      <c r="AN71" s="94">
        <f t="shared" ref="AN71:AN115" si="36">IF(AN$5&lt;=26,1,IF(AN$5&lt;=52,0.5,IF(AN$5&lt;=78,0.25,0)))</f>
        <v>0.25</v>
      </c>
      <c r="AO71" s="95">
        <v>0</v>
      </c>
      <c r="AP71" s="93">
        <v>25</v>
      </c>
      <c r="AQ71" s="93" t="s">
        <v>129</v>
      </c>
      <c r="AR71" s="94">
        <f t="shared" ref="AR71:AR115" si="37">IF(AR$5&lt;=26,1,IF(AR$5&lt;=52,0.5,IF(AR$5&lt;=78,0.25,0)))</f>
        <v>0.25</v>
      </c>
      <c r="AS71" s="95">
        <v>0</v>
      </c>
      <c r="AT71" s="93">
        <v>32</v>
      </c>
      <c r="AU71" s="93" t="s">
        <v>129</v>
      </c>
      <c r="AV71" s="94">
        <f t="shared" ref="AV71:AV115" si="38">IF(AV$5&lt;=26,1,IF(AV$5&lt;=52,0.5,IF(AV$5&lt;=78,0.25,0)))</f>
        <v>0.25</v>
      </c>
      <c r="AW71" s="95">
        <v>0</v>
      </c>
      <c r="AX71" s="93">
        <v>35</v>
      </c>
      <c r="AY71" s="93" t="s">
        <v>129</v>
      </c>
      <c r="AZ71" s="94">
        <f t="shared" ref="AZ71:AZ115" si="39">IF(AZ$5&lt;=26,1,IF(AZ$5&lt;=52,0.5,IF(AZ$5&lt;=78,0.25,0)))</f>
        <v>0.5</v>
      </c>
      <c r="BA71" s="95">
        <v>0</v>
      </c>
      <c r="BB71" s="93">
        <v>27</v>
      </c>
      <c r="BC71" s="93" t="s">
        <v>129</v>
      </c>
      <c r="BD71" s="94">
        <f t="shared" ref="BD71:BD115" si="40">IF(BD$5&lt;=26,1,IF(BD$5&lt;=52,0.5,IF(BD$5&lt;=78,0.25,0)))</f>
        <v>0.5</v>
      </c>
      <c r="BE71" s="95">
        <v>0</v>
      </c>
      <c r="BF71" s="93">
        <v>48</v>
      </c>
      <c r="BG71" s="93" t="s">
        <v>129</v>
      </c>
      <c r="BH71" s="94">
        <f t="shared" ref="BH71:BH115" si="41">IF(BH$5&lt;=26,1,IF(BH$5&lt;=52,0.5,IF(BH$5&lt;=78,0.25,0)))</f>
        <v>0.5</v>
      </c>
      <c r="BI71" s="95">
        <v>0</v>
      </c>
      <c r="BJ71" s="93">
        <v>38</v>
      </c>
      <c r="BK71" s="93">
        <v>0</v>
      </c>
      <c r="BL71" s="94">
        <f t="shared" ref="BL71:BL115" si="42">IF(BL$5&lt;=26,1,IF(BL$5&lt;=52,0.5,IF(BL$5&lt;=78,0.25,0)))</f>
        <v>1</v>
      </c>
      <c r="BM71" s="98">
        <f t="shared" ref="BM71:BM115" si="43">IF(BK71=0,0,(101-BK71)*BL71)</f>
        <v>0</v>
      </c>
      <c r="BN71" s="93">
        <v>21</v>
      </c>
      <c r="BO71" s="93">
        <v>0</v>
      </c>
      <c r="BP71" s="94">
        <f t="shared" ref="BP71:BP115" si="44">IF(BP$5&lt;=26,1,IF(BP$5&lt;=52,0.5,IF(BP$5&lt;=78,0.25,0)))</f>
        <v>1</v>
      </c>
      <c r="BQ71" s="98">
        <f t="shared" ref="BQ71:BQ115" si="45">IF(BO71=0,0,(101-BO71)*BP71)</f>
        <v>0</v>
      </c>
      <c r="BR71" s="93">
        <v>37</v>
      </c>
      <c r="BS71" s="93">
        <v>0</v>
      </c>
      <c r="BT71" s="94">
        <f t="shared" ref="BT71:BT115" si="46">IF(BT$5&lt;=26,1,IF(BT$5&lt;=52,0.5,IF(BT$5&lt;=78,0.25,0)))</f>
        <v>1</v>
      </c>
      <c r="BU71" s="98">
        <f t="shared" ref="BU71:BU115" si="47">IF(BS71=0,0,(101-BS71)*BT71)</f>
        <v>0</v>
      </c>
      <c r="BV71" s="93">
        <v>25</v>
      </c>
      <c r="BW71" s="93">
        <v>0</v>
      </c>
      <c r="BX71" s="94">
        <f t="shared" ref="BX71:BX115" si="48">IF(BX$5&lt;=26,1,IF(BX$5&lt;=52,0.5,IF(BX$5&lt;=78,0.25,0)))</f>
        <v>1</v>
      </c>
      <c r="BY71" s="98">
        <f t="shared" ref="BY71:BY115" si="49">IF(BW71=0,0,(101-BW71)*BX71)</f>
        <v>0</v>
      </c>
      <c r="BZ71" s="99">
        <f>LARGE(CHOOSE({1,2,3,4,5,6,7,8,9,10,11,12,13,14,15,16,17},M71,Q71,U71,Y71,AC71,AG71,AK71,AO71,AS71,AW71,BA71,BE71,BI71,BM71,BQ71,BU71,BY71),1)+LARGE(CHOOSE({1,2,3,4,5,6,7,8,9,10,11,12,13,14,15,16,17},M71,Q71,U71,Y71,AC71,AG71,AK71,AO71,AS71,AW71,BA71,BE71,BI71,BM71,BQ71,BU71,BY71),2)+I71</f>
        <v>55</v>
      </c>
    </row>
    <row r="72" spans="1:78" s="105" customFormat="1" ht="18.75" x14ac:dyDescent="0.25">
      <c r="A72" s="89">
        <v>66</v>
      </c>
      <c r="B72" s="100" t="s">
        <v>428</v>
      </c>
      <c r="C72" s="100" t="s">
        <v>429</v>
      </c>
      <c r="D72" s="101" t="s">
        <v>4</v>
      </c>
      <c r="E72" s="102" t="s">
        <v>430</v>
      </c>
      <c r="F72" s="93">
        <v>49</v>
      </c>
      <c r="G72" s="93">
        <v>47</v>
      </c>
      <c r="H72" s="94">
        <f t="shared" si="27"/>
        <v>1</v>
      </c>
      <c r="I72" s="98">
        <f t="shared" si="28"/>
        <v>54</v>
      </c>
      <c r="J72" s="93">
        <v>54</v>
      </c>
      <c r="K72" s="101" t="s">
        <v>129</v>
      </c>
      <c r="L72" s="94">
        <f t="shared" si="29"/>
        <v>0.25</v>
      </c>
      <c r="M72" s="95">
        <v>0</v>
      </c>
      <c r="N72" s="93">
        <v>42</v>
      </c>
      <c r="O72" s="89" t="s">
        <v>129</v>
      </c>
      <c r="P72" s="94">
        <f t="shared" si="30"/>
        <v>0</v>
      </c>
      <c r="Q72" s="95">
        <v>0</v>
      </c>
      <c r="R72" s="93">
        <v>54</v>
      </c>
      <c r="S72" s="93" t="s">
        <v>129</v>
      </c>
      <c r="T72" s="94">
        <f t="shared" si="31"/>
        <v>0</v>
      </c>
      <c r="U72" s="95">
        <v>0</v>
      </c>
      <c r="V72" s="93">
        <v>52</v>
      </c>
      <c r="W72" s="93" t="s">
        <v>129</v>
      </c>
      <c r="X72" s="94">
        <f t="shared" si="32"/>
        <v>0</v>
      </c>
      <c r="Y72" s="95">
        <v>0</v>
      </c>
      <c r="Z72" s="93">
        <v>37</v>
      </c>
      <c r="AA72" s="93" t="s">
        <v>129</v>
      </c>
      <c r="AB72" s="94">
        <f t="shared" si="33"/>
        <v>0</v>
      </c>
      <c r="AC72" s="95">
        <v>0</v>
      </c>
      <c r="AD72" s="93">
        <v>39</v>
      </c>
      <c r="AE72" s="93" t="s">
        <v>129</v>
      </c>
      <c r="AF72" s="94">
        <f t="shared" si="34"/>
        <v>0</v>
      </c>
      <c r="AG72" s="95">
        <v>0</v>
      </c>
      <c r="AH72" s="93">
        <v>31</v>
      </c>
      <c r="AI72" s="93" t="s">
        <v>129</v>
      </c>
      <c r="AJ72" s="94">
        <f t="shared" si="35"/>
        <v>0.25</v>
      </c>
      <c r="AK72" s="95">
        <v>0</v>
      </c>
      <c r="AL72" s="93">
        <v>31</v>
      </c>
      <c r="AM72" s="93" t="s">
        <v>129</v>
      </c>
      <c r="AN72" s="94">
        <f t="shared" si="36"/>
        <v>0.25</v>
      </c>
      <c r="AO72" s="95">
        <v>0</v>
      </c>
      <c r="AP72" s="93">
        <v>25</v>
      </c>
      <c r="AQ72" s="93" t="s">
        <v>129</v>
      </c>
      <c r="AR72" s="94">
        <f t="shared" si="37"/>
        <v>0.25</v>
      </c>
      <c r="AS72" s="95">
        <v>0</v>
      </c>
      <c r="AT72" s="93">
        <v>32</v>
      </c>
      <c r="AU72" s="93" t="s">
        <v>129</v>
      </c>
      <c r="AV72" s="94">
        <f t="shared" si="38"/>
        <v>0.25</v>
      </c>
      <c r="AW72" s="95">
        <v>0</v>
      </c>
      <c r="AX72" s="93">
        <v>35</v>
      </c>
      <c r="AY72" s="93" t="s">
        <v>129</v>
      </c>
      <c r="AZ72" s="94">
        <f t="shared" si="39"/>
        <v>0.5</v>
      </c>
      <c r="BA72" s="95">
        <v>0</v>
      </c>
      <c r="BB72" s="93">
        <v>27</v>
      </c>
      <c r="BC72" s="93" t="s">
        <v>129</v>
      </c>
      <c r="BD72" s="94">
        <f t="shared" si="40"/>
        <v>0.5</v>
      </c>
      <c r="BE72" s="95">
        <v>0</v>
      </c>
      <c r="BF72" s="93">
        <v>48</v>
      </c>
      <c r="BG72" s="93" t="s">
        <v>129</v>
      </c>
      <c r="BH72" s="94">
        <f t="shared" si="41"/>
        <v>0.5</v>
      </c>
      <c r="BI72" s="95">
        <v>0</v>
      </c>
      <c r="BJ72" s="93">
        <v>38</v>
      </c>
      <c r="BK72" s="93">
        <v>0</v>
      </c>
      <c r="BL72" s="94">
        <f t="shared" si="42"/>
        <v>1</v>
      </c>
      <c r="BM72" s="98">
        <f t="shared" si="43"/>
        <v>0</v>
      </c>
      <c r="BN72" s="93">
        <v>21</v>
      </c>
      <c r="BO72" s="93">
        <v>0</v>
      </c>
      <c r="BP72" s="94">
        <f t="shared" si="44"/>
        <v>1</v>
      </c>
      <c r="BQ72" s="98">
        <f t="shared" si="45"/>
        <v>0</v>
      </c>
      <c r="BR72" s="93">
        <v>37</v>
      </c>
      <c r="BS72" s="93">
        <v>0</v>
      </c>
      <c r="BT72" s="94">
        <f t="shared" si="46"/>
        <v>1</v>
      </c>
      <c r="BU72" s="98">
        <f t="shared" si="47"/>
        <v>0</v>
      </c>
      <c r="BV72" s="93">
        <v>25</v>
      </c>
      <c r="BW72" s="93">
        <v>0</v>
      </c>
      <c r="BX72" s="94">
        <f t="shared" si="48"/>
        <v>1</v>
      </c>
      <c r="BY72" s="98">
        <f t="shared" si="49"/>
        <v>0</v>
      </c>
      <c r="BZ72" s="99">
        <f>LARGE(CHOOSE({1,2,3,4,5,6,7,8,9,10,11,12,13,14,15,16,17},M72,Q72,U72,Y72,AC72,AG72,AK72,AO72,AS72,AW72,BA72,BE72,BI72,BM72,BQ72,BU72,BY72),1)+LARGE(CHOOSE({1,2,3,4,5,6,7,8,9,10,11,12,13,14,15,16,17},M72,Q72,U72,Y72,AC72,AG72,AK72,AO72,AS72,AW72,BA72,BE72,BI72,BM72,BQ72,BU72,BY72),2)+I72</f>
        <v>54</v>
      </c>
    </row>
    <row r="73" spans="1:78" s="114" customFormat="1" ht="18.75" x14ac:dyDescent="0.25">
      <c r="A73" s="89">
        <v>67</v>
      </c>
      <c r="B73" s="100" t="s">
        <v>286</v>
      </c>
      <c r="C73" s="100" t="s">
        <v>12</v>
      </c>
      <c r="D73" s="101" t="s">
        <v>5</v>
      </c>
      <c r="E73" s="102" t="s">
        <v>287</v>
      </c>
      <c r="F73" s="93">
        <v>49</v>
      </c>
      <c r="G73" s="93">
        <v>0</v>
      </c>
      <c r="H73" s="94">
        <f t="shared" si="27"/>
        <v>1</v>
      </c>
      <c r="I73" s="98">
        <f t="shared" si="28"/>
        <v>0</v>
      </c>
      <c r="J73" s="93">
        <v>54</v>
      </c>
      <c r="K73" s="89">
        <v>45</v>
      </c>
      <c r="L73" s="94">
        <f t="shared" si="29"/>
        <v>0.25</v>
      </c>
      <c r="M73" s="95">
        <f>(101-K73)*L73</f>
        <v>14</v>
      </c>
      <c r="N73" s="93">
        <v>42</v>
      </c>
      <c r="O73" s="89" t="s">
        <v>129</v>
      </c>
      <c r="P73" s="94">
        <f t="shared" si="30"/>
        <v>0</v>
      </c>
      <c r="Q73" s="95">
        <v>0</v>
      </c>
      <c r="R73" s="93">
        <v>54</v>
      </c>
      <c r="S73" s="93">
        <v>52</v>
      </c>
      <c r="T73" s="94">
        <f t="shared" si="31"/>
        <v>0</v>
      </c>
      <c r="U73" s="95">
        <v>0</v>
      </c>
      <c r="V73" s="93">
        <v>52</v>
      </c>
      <c r="W73" s="93" t="s">
        <v>129</v>
      </c>
      <c r="X73" s="94">
        <f t="shared" si="32"/>
        <v>0</v>
      </c>
      <c r="Y73" s="95">
        <v>0</v>
      </c>
      <c r="Z73" s="93">
        <v>37</v>
      </c>
      <c r="AA73" s="93" t="s">
        <v>129</v>
      </c>
      <c r="AB73" s="94">
        <f t="shared" si="33"/>
        <v>0</v>
      </c>
      <c r="AC73" s="95">
        <v>0</v>
      </c>
      <c r="AD73" s="93">
        <v>39</v>
      </c>
      <c r="AE73" s="93" t="s">
        <v>129</v>
      </c>
      <c r="AF73" s="94">
        <f t="shared" si="34"/>
        <v>0</v>
      </c>
      <c r="AG73" s="95">
        <v>0</v>
      </c>
      <c r="AH73" s="93">
        <v>31</v>
      </c>
      <c r="AI73" s="93" t="s">
        <v>129</v>
      </c>
      <c r="AJ73" s="94">
        <f t="shared" si="35"/>
        <v>0.25</v>
      </c>
      <c r="AK73" s="95">
        <v>0</v>
      </c>
      <c r="AL73" s="93">
        <v>31</v>
      </c>
      <c r="AM73" s="93" t="s">
        <v>129</v>
      </c>
      <c r="AN73" s="94">
        <f t="shared" si="36"/>
        <v>0.25</v>
      </c>
      <c r="AO73" s="95">
        <v>0</v>
      </c>
      <c r="AP73" s="93">
        <v>25</v>
      </c>
      <c r="AQ73" s="93" t="s">
        <v>129</v>
      </c>
      <c r="AR73" s="94">
        <f t="shared" si="37"/>
        <v>0.25</v>
      </c>
      <c r="AS73" s="95">
        <v>0</v>
      </c>
      <c r="AT73" s="93">
        <v>32</v>
      </c>
      <c r="AU73" s="93" t="s">
        <v>129</v>
      </c>
      <c r="AV73" s="94">
        <f t="shared" si="38"/>
        <v>0.25</v>
      </c>
      <c r="AW73" s="95">
        <v>0</v>
      </c>
      <c r="AX73" s="93">
        <v>35</v>
      </c>
      <c r="AY73" s="93" t="s">
        <v>129</v>
      </c>
      <c r="AZ73" s="94">
        <f t="shared" si="39"/>
        <v>0.5</v>
      </c>
      <c r="BA73" s="95">
        <v>0</v>
      </c>
      <c r="BB73" s="93">
        <v>27</v>
      </c>
      <c r="BC73" s="93">
        <v>25</v>
      </c>
      <c r="BD73" s="94">
        <f t="shared" si="40"/>
        <v>0.5</v>
      </c>
      <c r="BE73" s="95">
        <f>(101-BC73)*BD73</f>
        <v>38</v>
      </c>
      <c r="BF73" s="93">
        <v>48</v>
      </c>
      <c r="BG73" s="93" t="s">
        <v>129</v>
      </c>
      <c r="BH73" s="94">
        <f t="shared" si="41"/>
        <v>0.5</v>
      </c>
      <c r="BI73" s="95">
        <v>0</v>
      </c>
      <c r="BJ73" s="93">
        <v>38</v>
      </c>
      <c r="BK73" s="93">
        <v>0</v>
      </c>
      <c r="BL73" s="94">
        <f t="shared" si="42"/>
        <v>1</v>
      </c>
      <c r="BM73" s="98">
        <f t="shared" si="43"/>
        <v>0</v>
      </c>
      <c r="BN73" s="93">
        <v>21</v>
      </c>
      <c r="BO73" s="93">
        <v>0</v>
      </c>
      <c r="BP73" s="94">
        <f t="shared" si="44"/>
        <v>1</v>
      </c>
      <c r="BQ73" s="98">
        <f t="shared" si="45"/>
        <v>0</v>
      </c>
      <c r="BR73" s="93">
        <v>37</v>
      </c>
      <c r="BS73" s="93">
        <v>0</v>
      </c>
      <c r="BT73" s="94">
        <f t="shared" si="46"/>
        <v>1</v>
      </c>
      <c r="BU73" s="98">
        <f t="shared" si="47"/>
        <v>0</v>
      </c>
      <c r="BV73" s="93">
        <v>25</v>
      </c>
      <c r="BW73" s="93">
        <v>0</v>
      </c>
      <c r="BX73" s="94">
        <f t="shared" si="48"/>
        <v>1</v>
      </c>
      <c r="BY73" s="98">
        <f t="shared" si="49"/>
        <v>0</v>
      </c>
      <c r="BZ73" s="99">
        <f>LARGE(CHOOSE({1,2,3,4,5,6,7,8,9,10,11,12,13,14,15,16,17},M73,Q73,U73,Y73,AC73,AG73,AK73,AO73,AS73,AW73,BA73,BE73,BI73,BM73,BQ73,BU73,BY73),1)+LARGE(CHOOSE({1,2,3,4,5,6,7,8,9,10,11,12,13,14,15,16,17},M73,Q73,U73,Y73,AC73,AG73,AK73,AO73,AS73,AW73,BA73,BE73,BI73,BM73,BQ73,BU73,BY73),2)+I73</f>
        <v>52</v>
      </c>
    </row>
    <row r="74" spans="1:78" s="114" customFormat="1" ht="18.75" x14ac:dyDescent="0.25">
      <c r="A74" s="89">
        <v>68</v>
      </c>
      <c r="B74" s="100" t="s">
        <v>433</v>
      </c>
      <c r="C74" s="100" t="s">
        <v>434</v>
      </c>
      <c r="D74" s="101" t="s">
        <v>4</v>
      </c>
      <c r="E74" s="102" t="s">
        <v>435</v>
      </c>
      <c r="F74" s="93">
        <v>49</v>
      </c>
      <c r="G74" s="93">
        <v>49</v>
      </c>
      <c r="H74" s="94">
        <f t="shared" si="27"/>
        <v>1</v>
      </c>
      <c r="I74" s="98">
        <f t="shared" si="28"/>
        <v>52</v>
      </c>
      <c r="J74" s="93">
        <v>54</v>
      </c>
      <c r="K74" s="101" t="s">
        <v>129</v>
      </c>
      <c r="L74" s="94">
        <f t="shared" si="29"/>
        <v>0.25</v>
      </c>
      <c r="M74" s="95">
        <v>0</v>
      </c>
      <c r="N74" s="93">
        <v>42</v>
      </c>
      <c r="O74" s="89" t="s">
        <v>129</v>
      </c>
      <c r="P74" s="94">
        <f t="shared" si="30"/>
        <v>0</v>
      </c>
      <c r="Q74" s="95">
        <v>0</v>
      </c>
      <c r="R74" s="93">
        <v>54</v>
      </c>
      <c r="S74" s="93" t="s">
        <v>129</v>
      </c>
      <c r="T74" s="94">
        <f t="shared" si="31"/>
        <v>0</v>
      </c>
      <c r="U74" s="95">
        <v>0</v>
      </c>
      <c r="V74" s="93">
        <v>52</v>
      </c>
      <c r="W74" s="93" t="s">
        <v>129</v>
      </c>
      <c r="X74" s="94">
        <f t="shared" si="32"/>
        <v>0</v>
      </c>
      <c r="Y74" s="95">
        <v>0</v>
      </c>
      <c r="Z74" s="93">
        <v>37</v>
      </c>
      <c r="AA74" s="93" t="s">
        <v>129</v>
      </c>
      <c r="AB74" s="94">
        <f t="shared" si="33"/>
        <v>0</v>
      </c>
      <c r="AC74" s="95">
        <v>0</v>
      </c>
      <c r="AD74" s="93">
        <v>39</v>
      </c>
      <c r="AE74" s="93" t="s">
        <v>129</v>
      </c>
      <c r="AF74" s="94">
        <f t="shared" si="34"/>
        <v>0</v>
      </c>
      <c r="AG74" s="95">
        <v>0</v>
      </c>
      <c r="AH74" s="93">
        <v>31</v>
      </c>
      <c r="AI74" s="93" t="s">
        <v>129</v>
      </c>
      <c r="AJ74" s="94">
        <f t="shared" si="35"/>
        <v>0.25</v>
      </c>
      <c r="AK74" s="95">
        <v>0</v>
      </c>
      <c r="AL74" s="93">
        <v>31</v>
      </c>
      <c r="AM74" s="93" t="s">
        <v>129</v>
      </c>
      <c r="AN74" s="94">
        <f t="shared" si="36"/>
        <v>0.25</v>
      </c>
      <c r="AO74" s="95">
        <v>0</v>
      </c>
      <c r="AP74" s="93">
        <v>25</v>
      </c>
      <c r="AQ74" s="93" t="s">
        <v>129</v>
      </c>
      <c r="AR74" s="94">
        <f t="shared" si="37"/>
        <v>0.25</v>
      </c>
      <c r="AS74" s="95">
        <v>0</v>
      </c>
      <c r="AT74" s="93">
        <v>32</v>
      </c>
      <c r="AU74" s="93" t="s">
        <v>129</v>
      </c>
      <c r="AV74" s="94">
        <f t="shared" si="38"/>
        <v>0.25</v>
      </c>
      <c r="AW74" s="95">
        <v>0</v>
      </c>
      <c r="AX74" s="93">
        <v>35</v>
      </c>
      <c r="AY74" s="93" t="s">
        <v>129</v>
      </c>
      <c r="AZ74" s="94">
        <f t="shared" si="39"/>
        <v>0.5</v>
      </c>
      <c r="BA74" s="95">
        <v>0</v>
      </c>
      <c r="BB74" s="93">
        <v>27</v>
      </c>
      <c r="BC74" s="93" t="s">
        <v>129</v>
      </c>
      <c r="BD74" s="94">
        <f t="shared" si="40"/>
        <v>0.5</v>
      </c>
      <c r="BE74" s="95">
        <v>0</v>
      </c>
      <c r="BF74" s="93">
        <v>48</v>
      </c>
      <c r="BG74" s="93" t="s">
        <v>129</v>
      </c>
      <c r="BH74" s="94">
        <f t="shared" si="41"/>
        <v>0.5</v>
      </c>
      <c r="BI74" s="95">
        <v>0</v>
      </c>
      <c r="BJ74" s="93">
        <v>38</v>
      </c>
      <c r="BK74" s="93">
        <v>0</v>
      </c>
      <c r="BL74" s="94">
        <f t="shared" si="42"/>
        <v>1</v>
      </c>
      <c r="BM74" s="98">
        <f t="shared" si="43"/>
        <v>0</v>
      </c>
      <c r="BN74" s="93">
        <v>21</v>
      </c>
      <c r="BO74" s="93">
        <v>0</v>
      </c>
      <c r="BP74" s="94">
        <f t="shared" si="44"/>
        <v>1</v>
      </c>
      <c r="BQ74" s="98">
        <f t="shared" si="45"/>
        <v>0</v>
      </c>
      <c r="BR74" s="93">
        <v>37</v>
      </c>
      <c r="BS74" s="93">
        <v>0</v>
      </c>
      <c r="BT74" s="94">
        <f t="shared" si="46"/>
        <v>1</v>
      </c>
      <c r="BU74" s="98">
        <f t="shared" si="47"/>
        <v>0</v>
      </c>
      <c r="BV74" s="93">
        <v>25</v>
      </c>
      <c r="BW74" s="93">
        <v>0</v>
      </c>
      <c r="BX74" s="94">
        <f t="shared" si="48"/>
        <v>1</v>
      </c>
      <c r="BY74" s="98">
        <f t="shared" si="49"/>
        <v>0</v>
      </c>
      <c r="BZ74" s="99">
        <f>LARGE(CHOOSE({1,2,3,4,5,6,7,8,9,10,11,12,13,14,15,16,17},M74,Q74,U74,Y74,AC74,AG74,AK74,AO74,AS74,AW74,BA74,BE74,BI74,BM74,BQ74,BU74,BY74),1)+LARGE(CHOOSE({1,2,3,4,5,6,7,8,9,10,11,12,13,14,15,16,17},M74,Q74,U74,Y74,AC74,AG74,AK74,AO74,AS74,AW74,BA74,BE74,BI74,BM74,BQ74,BU74,BY74),2)+I74</f>
        <v>52</v>
      </c>
    </row>
    <row r="75" spans="1:78" ht="18.75" x14ac:dyDescent="0.25">
      <c r="A75" s="89">
        <v>69</v>
      </c>
      <c r="B75" s="110" t="s">
        <v>229</v>
      </c>
      <c r="C75" s="110" t="s">
        <v>31</v>
      </c>
      <c r="D75" s="101" t="s">
        <v>4</v>
      </c>
      <c r="E75" s="102" t="s">
        <v>230</v>
      </c>
      <c r="F75" s="93">
        <v>49</v>
      </c>
      <c r="G75" s="93">
        <v>0</v>
      </c>
      <c r="H75" s="94">
        <f t="shared" si="27"/>
        <v>1</v>
      </c>
      <c r="I75" s="98">
        <f t="shared" si="28"/>
        <v>0</v>
      </c>
      <c r="J75" s="93">
        <v>54</v>
      </c>
      <c r="K75" s="93">
        <v>32</v>
      </c>
      <c r="L75" s="94">
        <f t="shared" si="29"/>
        <v>0.25</v>
      </c>
      <c r="M75" s="95">
        <f>(101-K75)*L75</f>
        <v>17.25</v>
      </c>
      <c r="N75" s="93">
        <v>51</v>
      </c>
      <c r="O75" s="89" t="s">
        <v>129</v>
      </c>
      <c r="P75" s="94">
        <f t="shared" si="30"/>
        <v>0</v>
      </c>
      <c r="Q75" s="95">
        <v>0</v>
      </c>
      <c r="R75" s="93">
        <v>54</v>
      </c>
      <c r="S75" s="93" t="s">
        <v>129</v>
      </c>
      <c r="T75" s="94">
        <f t="shared" si="31"/>
        <v>0</v>
      </c>
      <c r="U75" s="95">
        <v>0</v>
      </c>
      <c r="V75" s="93">
        <v>52</v>
      </c>
      <c r="W75" s="93" t="s">
        <v>129</v>
      </c>
      <c r="X75" s="94">
        <f t="shared" si="32"/>
        <v>0</v>
      </c>
      <c r="Y75" s="95">
        <v>0</v>
      </c>
      <c r="Z75" s="93">
        <v>37</v>
      </c>
      <c r="AA75" s="93" t="s">
        <v>129</v>
      </c>
      <c r="AB75" s="94">
        <f t="shared" si="33"/>
        <v>0</v>
      </c>
      <c r="AC75" s="95">
        <v>0</v>
      </c>
      <c r="AD75" s="93">
        <v>39</v>
      </c>
      <c r="AE75" s="93" t="s">
        <v>129</v>
      </c>
      <c r="AF75" s="94">
        <f t="shared" si="34"/>
        <v>0</v>
      </c>
      <c r="AG75" s="95">
        <v>0</v>
      </c>
      <c r="AH75" s="93">
        <v>31</v>
      </c>
      <c r="AI75" s="93">
        <v>22</v>
      </c>
      <c r="AJ75" s="94">
        <f t="shared" si="35"/>
        <v>0.25</v>
      </c>
      <c r="AK75" s="95">
        <f>(101-AI75)*AJ75</f>
        <v>19.75</v>
      </c>
      <c r="AL75" s="93">
        <v>31</v>
      </c>
      <c r="AM75" s="93">
        <v>13</v>
      </c>
      <c r="AN75" s="94">
        <f t="shared" si="36"/>
        <v>0.25</v>
      </c>
      <c r="AO75" s="95">
        <f>(101-AM75)*AN75</f>
        <v>22</v>
      </c>
      <c r="AP75" s="93">
        <v>25</v>
      </c>
      <c r="AQ75" s="93">
        <v>14</v>
      </c>
      <c r="AR75" s="94">
        <f t="shared" si="37"/>
        <v>0.25</v>
      </c>
      <c r="AS75" s="95">
        <f>(101-AQ75)*AR75</f>
        <v>21.75</v>
      </c>
      <c r="AT75" s="93">
        <v>32</v>
      </c>
      <c r="AU75" s="93">
        <v>8</v>
      </c>
      <c r="AV75" s="94">
        <f t="shared" si="38"/>
        <v>0.25</v>
      </c>
      <c r="AW75" s="95">
        <f>(101-AU75)*AV75</f>
        <v>23.25</v>
      </c>
      <c r="AX75" s="93">
        <v>35</v>
      </c>
      <c r="AY75" s="93" t="s">
        <v>129</v>
      </c>
      <c r="AZ75" s="94">
        <f t="shared" si="39"/>
        <v>0.5</v>
      </c>
      <c r="BA75" s="95">
        <v>0</v>
      </c>
      <c r="BB75" s="93">
        <v>27</v>
      </c>
      <c r="BC75" s="93" t="s">
        <v>129</v>
      </c>
      <c r="BD75" s="94">
        <f t="shared" si="40"/>
        <v>0.5</v>
      </c>
      <c r="BE75" s="95">
        <v>0</v>
      </c>
      <c r="BF75" s="93">
        <v>48</v>
      </c>
      <c r="BG75" s="93" t="s">
        <v>129</v>
      </c>
      <c r="BH75" s="94">
        <f t="shared" si="41"/>
        <v>0.5</v>
      </c>
      <c r="BI75" s="95">
        <v>0</v>
      </c>
      <c r="BJ75" s="93">
        <v>38</v>
      </c>
      <c r="BK75" s="93">
        <v>0</v>
      </c>
      <c r="BL75" s="94">
        <f t="shared" si="42"/>
        <v>1</v>
      </c>
      <c r="BM75" s="98">
        <f t="shared" si="43"/>
        <v>0</v>
      </c>
      <c r="BN75" s="93">
        <v>21</v>
      </c>
      <c r="BO75" s="93">
        <v>0</v>
      </c>
      <c r="BP75" s="94">
        <f t="shared" si="44"/>
        <v>1</v>
      </c>
      <c r="BQ75" s="98">
        <f t="shared" si="45"/>
        <v>0</v>
      </c>
      <c r="BR75" s="93">
        <v>37</v>
      </c>
      <c r="BS75" s="93">
        <v>0</v>
      </c>
      <c r="BT75" s="94">
        <f t="shared" si="46"/>
        <v>1</v>
      </c>
      <c r="BU75" s="98">
        <f t="shared" si="47"/>
        <v>0</v>
      </c>
      <c r="BV75" s="93">
        <v>25</v>
      </c>
      <c r="BW75" s="93">
        <v>0</v>
      </c>
      <c r="BX75" s="94">
        <f t="shared" si="48"/>
        <v>1</v>
      </c>
      <c r="BY75" s="98">
        <f t="shared" si="49"/>
        <v>0</v>
      </c>
      <c r="BZ75" s="99">
        <f>LARGE(CHOOSE({1,2,3,4,5,6,7,8,9,10,11,12,13,14,15,16,17},M75,Q75,U75,Y75,AC75,AG75,AK75,AO75,AS75,AW75,BA75,BE75,BI75,BM75,BQ75,BU75,BY75),1)+LARGE(CHOOSE({1,2,3,4,5,6,7,8,9,10,11,12,13,14,15,16,17},M75,Q75,U75,Y75,AC75,AG75,AK75,AO75,AS75,AW75,BA75,BE75,BI75,BM75,BQ75,BU75,BY75),2)+I75</f>
        <v>45.25</v>
      </c>
    </row>
    <row r="76" spans="1:78" ht="18.75" x14ac:dyDescent="0.25">
      <c r="A76" s="89">
        <v>70</v>
      </c>
      <c r="B76" s="110" t="s">
        <v>91</v>
      </c>
      <c r="C76" s="110" t="s">
        <v>8</v>
      </c>
      <c r="D76" s="93" t="s">
        <v>4</v>
      </c>
      <c r="E76" s="102" t="s">
        <v>92</v>
      </c>
      <c r="F76" s="93">
        <v>49</v>
      </c>
      <c r="G76" s="93">
        <v>0</v>
      </c>
      <c r="H76" s="94">
        <f t="shared" si="27"/>
        <v>1</v>
      </c>
      <c r="I76" s="98">
        <f t="shared" si="28"/>
        <v>0</v>
      </c>
      <c r="J76" s="89">
        <v>55</v>
      </c>
      <c r="K76" s="89" t="s">
        <v>129</v>
      </c>
      <c r="L76" s="94">
        <f t="shared" si="29"/>
        <v>0.25</v>
      </c>
      <c r="M76" s="95">
        <v>0</v>
      </c>
      <c r="N76" s="93">
        <v>69</v>
      </c>
      <c r="O76" s="89" t="s">
        <v>129</v>
      </c>
      <c r="P76" s="94">
        <f t="shared" si="30"/>
        <v>0</v>
      </c>
      <c r="Q76" s="95">
        <v>0</v>
      </c>
      <c r="R76" s="93">
        <v>54</v>
      </c>
      <c r="S76" s="93" t="s">
        <v>129</v>
      </c>
      <c r="T76" s="94">
        <f t="shared" si="31"/>
        <v>0</v>
      </c>
      <c r="U76" s="95">
        <v>0</v>
      </c>
      <c r="V76" s="93">
        <v>52</v>
      </c>
      <c r="W76" s="93" t="s">
        <v>129</v>
      </c>
      <c r="X76" s="94">
        <f t="shared" si="32"/>
        <v>0</v>
      </c>
      <c r="Y76" s="95">
        <v>0</v>
      </c>
      <c r="Z76" s="93">
        <v>37</v>
      </c>
      <c r="AA76" s="93" t="s">
        <v>129</v>
      </c>
      <c r="AB76" s="94">
        <f t="shared" si="33"/>
        <v>0</v>
      </c>
      <c r="AC76" s="95">
        <v>0</v>
      </c>
      <c r="AD76" s="93">
        <v>39</v>
      </c>
      <c r="AE76" s="93" t="s">
        <v>129</v>
      </c>
      <c r="AF76" s="94">
        <f t="shared" si="34"/>
        <v>0</v>
      </c>
      <c r="AG76" s="95">
        <v>0</v>
      </c>
      <c r="AH76" s="93">
        <v>31</v>
      </c>
      <c r="AI76" s="93" t="s">
        <v>129</v>
      </c>
      <c r="AJ76" s="94">
        <f t="shared" si="35"/>
        <v>0.25</v>
      </c>
      <c r="AK76" s="95">
        <v>0</v>
      </c>
      <c r="AL76" s="93">
        <v>31</v>
      </c>
      <c r="AM76" s="93" t="s">
        <v>129</v>
      </c>
      <c r="AN76" s="94">
        <f t="shared" si="36"/>
        <v>0.25</v>
      </c>
      <c r="AO76" s="95">
        <v>0</v>
      </c>
      <c r="AP76" s="93">
        <v>25</v>
      </c>
      <c r="AQ76" s="93">
        <v>19</v>
      </c>
      <c r="AR76" s="94">
        <f t="shared" si="37"/>
        <v>0.25</v>
      </c>
      <c r="AS76" s="95">
        <f>(101-AQ76)*AR76</f>
        <v>20.5</v>
      </c>
      <c r="AT76" s="93">
        <v>32</v>
      </c>
      <c r="AU76" s="93">
        <v>3</v>
      </c>
      <c r="AV76" s="94">
        <f t="shared" si="38"/>
        <v>0.25</v>
      </c>
      <c r="AW76" s="95">
        <f>(101-AU76)*AV76</f>
        <v>24.5</v>
      </c>
      <c r="AX76" s="93">
        <v>35</v>
      </c>
      <c r="AY76" s="93" t="s">
        <v>129</v>
      </c>
      <c r="AZ76" s="94">
        <f t="shared" si="39"/>
        <v>0.5</v>
      </c>
      <c r="BA76" s="95">
        <v>0</v>
      </c>
      <c r="BB76" s="93">
        <v>27</v>
      </c>
      <c r="BC76" s="93" t="s">
        <v>129</v>
      </c>
      <c r="BD76" s="94">
        <f t="shared" si="40"/>
        <v>0.5</v>
      </c>
      <c r="BE76" s="95">
        <v>0</v>
      </c>
      <c r="BF76" s="93">
        <v>48</v>
      </c>
      <c r="BG76" s="93" t="s">
        <v>129</v>
      </c>
      <c r="BH76" s="94">
        <f t="shared" si="41"/>
        <v>0.5</v>
      </c>
      <c r="BI76" s="95">
        <v>0</v>
      </c>
      <c r="BJ76" s="93">
        <v>38</v>
      </c>
      <c r="BK76" s="93">
        <v>0</v>
      </c>
      <c r="BL76" s="94">
        <f t="shared" si="42"/>
        <v>1</v>
      </c>
      <c r="BM76" s="98">
        <f t="shared" si="43"/>
        <v>0</v>
      </c>
      <c r="BN76" s="93">
        <v>21</v>
      </c>
      <c r="BO76" s="93">
        <v>0</v>
      </c>
      <c r="BP76" s="94">
        <f t="shared" si="44"/>
        <v>1</v>
      </c>
      <c r="BQ76" s="98">
        <f t="shared" si="45"/>
        <v>0</v>
      </c>
      <c r="BR76" s="93">
        <v>37</v>
      </c>
      <c r="BS76" s="93">
        <v>0</v>
      </c>
      <c r="BT76" s="94">
        <f t="shared" si="46"/>
        <v>1</v>
      </c>
      <c r="BU76" s="98">
        <f t="shared" si="47"/>
        <v>0</v>
      </c>
      <c r="BV76" s="93">
        <v>25</v>
      </c>
      <c r="BW76" s="93">
        <v>0</v>
      </c>
      <c r="BX76" s="94">
        <f t="shared" si="48"/>
        <v>1</v>
      </c>
      <c r="BY76" s="98">
        <f t="shared" si="49"/>
        <v>0</v>
      </c>
      <c r="BZ76" s="99">
        <f>LARGE(CHOOSE({1,2,3,4,5,6,7,8,9,10,11,12,13,14,15,16,17},M76,Q76,U76,Y76,AC76,AG76,AK76,AO76,AS76,AW76,BA76,BE76,BI76,BM76,BQ76,BU76,BY76),1)+LARGE(CHOOSE({1,2,3,4,5,6,7,8,9,10,11,12,13,14,15,16,17},M76,Q76,U76,Y76,AC76,AG76,AK76,AO76,AS76,AW76,BA76,BE76,BI76,BM76,BQ76,BU76,BY76),2)+I76</f>
        <v>45</v>
      </c>
    </row>
    <row r="77" spans="1:78" ht="18.75" x14ac:dyDescent="0.25">
      <c r="A77" s="89">
        <v>71</v>
      </c>
      <c r="B77" s="100" t="s">
        <v>226</v>
      </c>
      <c r="C77" s="100" t="s">
        <v>7</v>
      </c>
      <c r="D77" s="101" t="s">
        <v>4</v>
      </c>
      <c r="E77" s="102" t="s">
        <v>208</v>
      </c>
      <c r="F77" s="93">
        <v>49</v>
      </c>
      <c r="G77" s="93">
        <v>0</v>
      </c>
      <c r="H77" s="94">
        <f t="shared" si="27"/>
        <v>1</v>
      </c>
      <c r="I77" s="98">
        <f t="shared" si="28"/>
        <v>0</v>
      </c>
      <c r="J77" s="93">
        <v>54</v>
      </c>
      <c r="K77" s="93">
        <v>23</v>
      </c>
      <c r="L77" s="94">
        <f t="shared" si="29"/>
        <v>0.25</v>
      </c>
      <c r="M77" s="95">
        <f>(101-K77)*L77</f>
        <v>19.5</v>
      </c>
      <c r="N77" s="93">
        <v>42</v>
      </c>
      <c r="O77" s="93">
        <v>33</v>
      </c>
      <c r="P77" s="94">
        <f t="shared" si="30"/>
        <v>0</v>
      </c>
      <c r="Q77" s="95">
        <f>(101-O77)*P77</f>
        <v>0</v>
      </c>
      <c r="R77" s="93">
        <v>54</v>
      </c>
      <c r="S77" s="93" t="s">
        <v>129</v>
      </c>
      <c r="T77" s="94">
        <f t="shared" si="31"/>
        <v>0</v>
      </c>
      <c r="U77" s="95">
        <v>0</v>
      </c>
      <c r="V77" s="93">
        <v>52</v>
      </c>
      <c r="W77" s="93" t="s">
        <v>129</v>
      </c>
      <c r="X77" s="94">
        <f t="shared" si="32"/>
        <v>0</v>
      </c>
      <c r="Y77" s="95">
        <v>0</v>
      </c>
      <c r="Z77" s="93">
        <v>52</v>
      </c>
      <c r="AA77" s="93" t="s">
        <v>129</v>
      </c>
      <c r="AB77" s="94">
        <f t="shared" si="33"/>
        <v>0</v>
      </c>
      <c r="AC77" s="95">
        <v>0</v>
      </c>
      <c r="AD77" s="93">
        <v>39</v>
      </c>
      <c r="AE77" s="93" t="s">
        <v>129</v>
      </c>
      <c r="AF77" s="94">
        <f t="shared" si="34"/>
        <v>0</v>
      </c>
      <c r="AG77" s="95">
        <v>0</v>
      </c>
      <c r="AH77" s="93">
        <v>31</v>
      </c>
      <c r="AI77" s="93">
        <v>20</v>
      </c>
      <c r="AJ77" s="94">
        <f t="shared" si="35"/>
        <v>0.25</v>
      </c>
      <c r="AK77" s="95">
        <f>(101-AI77)*AJ77</f>
        <v>20.25</v>
      </c>
      <c r="AL77" s="93">
        <v>31</v>
      </c>
      <c r="AM77" s="93">
        <v>16</v>
      </c>
      <c r="AN77" s="94">
        <f t="shared" si="36"/>
        <v>0.25</v>
      </c>
      <c r="AO77" s="95">
        <f>(101-AM77)*AN77</f>
        <v>21.25</v>
      </c>
      <c r="AP77" s="96">
        <v>25</v>
      </c>
      <c r="AQ77" s="96">
        <v>9</v>
      </c>
      <c r="AR77" s="104">
        <f t="shared" si="37"/>
        <v>0.25</v>
      </c>
      <c r="AS77" s="95">
        <f>(101-AQ77)*AR77</f>
        <v>23</v>
      </c>
      <c r="AT77" s="93">
        <v>32</v>
      </c>
      <c r="AU77" s="93">
        <v>21</v>
      </c>
      <c r="AV77" s="94">
        <f t="shared" si="38"/>
        <v>0.25</v>
      </c>
      <c r="AW77" s="95">
        <f>(101-AU77)*AV77</f>
        <v>20</v>
      </c>
      <c r="AX77" s="93">
        <v>35</v>
      </c>
      <c r="AY77" s="93" t="s">
        <v>129</v>
      </c>
      <c r="AZ77" s="94">
        <f t="shared" si="39"/>
        <v>0.5</v>
      </c>
      <c r="BA77" s="95">
        <v>0</v>
      </c>
      <c r="BB77" s="93">
        <v>27</v>
      </c>
      <c r="BC77" s="93" t="s">
        <v>129</v>
      </c>
      <c r="BD77" s="94">
        <f t="shared" si="40"/>
        <v>0.5</v>
      </c>
      <c r="BE77" s="95">
        <v>0</v>
      </c>
      <c r="BF77" s="93">
        <v>48</v>
      </c>
      <c r="BG77" s="93" t="s">
        <v>129</v>
      </c>
      <c r="BH77" s="94">
        <f t="shared" si="41"/>
        <v>0.5</v>
      </c>
      <c r="BI77" s="95">
        <v>0</v>
      </c>
      <c r="BJ77" s="93">
        <v>38</v>
      </c>
      <c r="BK77" s="93">
        <v>0</v>
      </c>
      <c r="BL77" s="94">
        <f t="shared" si="42"/>
        <v>1</v>
      </c>
      <c r="BM77" s="98">
        <f t="shared" si="43"/>
        <v>0</v>
      </c>
      <c r="BN77" s="93">
        <v>21</v>
      </c>
      <c r="BO77" s="93">
        <v>0</v>
      </c>
      <c r="BP77" s="94">
        <f t="shared" si="44"/>
        <v>1</v>
      </c>
      <c r="BQ77" s="98">
        <f t="shared" si="45"/>
        <v>0</v>
      </c>
      <c r="BR77" s="93">
        <v>37</v>
      </c>
      <c r="BS77" s="93">
        <v>0</v>
      </c>
      <c r="BT77" s="94">
        <f t="shared" si="46"/>
        <v>1</v>
      </c>
      <c r="BU77" s="98">
        <f t="shared" si="47"/>
        <v>0</v>
      </c>
      <c r="BV77" s="93">
        <v>25</v>
      </c>
      <c r="BW77" s="93">
        <v>0</v>
      </c>
      <c r="BX77" s="94">
        <f t="shared" si="48"/>
        <v>1</v>
      </c>
      <c r="BY77" s="98">
        <f t="shared" si="49"/>
        <v>0</v>
      </c>
      <c r="BZ77" s="99">
        <f>LARGE(CHOOSE({1,2,3,4,5,6,7,8,9,10,11,12,13,14,15,16,17},M77,Q77,U77,Y77,AC77,AG77,AK77,AO77,AS77,AW77,BA77,BE77,BI77,BM77,BQ77,BU77,BY77),1)+LARGE(CHOOSE({1,2,3,4,5,6,7,8,9,10,11,12,13,14,15,16,17},M77,Q77,U77,Y77,AC77,AG77,AK77,AO77,AS77,AW77,BA77,BE77,BI77,BM77,BQ77,BU77,BY77),2)+I77</f>
        <v>44.25</v>
      </c>
    </row>
    <row r="78" spans="1:78" s="105" customFormat="1" ht="18.75" x14ac:dyDescent="0.25">
      <c r="A78" s="89">
        <v>72</v>
      </c>
      <c r="B78" s="110" t="s">
        <v>267</v>
      </c>
      <c r="C78" s="110" t="s">
        <v>31</v>
      </c>
      <c r="D78" s="101" t="s">
        <v>4</v>
      </c>
      <c r="E78" s="102" t="s">
        <v>268</v>
      </c>
      <c r="F78" s="93">
        <v>49</v>
      </c>
      <c r="G78" s="93">
        <v>0</v>
      </c>
      <c r="H78" s="94">
        <f t="shared" si="27"/>
        <v>1</v>
      </c>
      <c r="I78" s="98">
        <f t="shared" si="28"/>
        <v>0</v>
      </c>
      <c r="J78" s="93">
        <v>54</v>
      </c>
      <c r="K78" s="93" t="s">
        <v>129</v>
      </c>
      <c r="L78" s="94">
        <f t="shared" si="29"/>
        <v>0.25</v>
      </c>
      <c r="M78" s="95">
        <v>0</v>
      </c>
      <c r="N78" s="93">
        <v>67</v>
      </c>
      <c r="O78" s="89" t="s">
        <v>129</v>
      </c>
      <c r="P78" s="94">
        <f t="shared" si="30"/>
        <v>0</v>
      </c>
      <c r="Q78" s="95">
        <v>0</v>
      </c>
      <c r="R78" s="93">
        <v>54</v>
      </c>
      <c r="S78" s="93" t="s">
        <v>129</v>
      </c>
      <c r="T78" s="94">
        <f t="shared" si="31"/>
        <v>0</v>
      </c>
      <c r="U78" s="95">
        <v>0</v>
      </c>
      <c r="V78" s="93">
        <v>52</v>
      </c>
      <c r="W78" s="93" t="s">
        <v>129</v>
      </c>
      <c r="X78" s="94">
        <f t="shared" si="32"/>
        <v>0</v>
      </c>
      <c r="Y78" s="95">
        <v>0</v>
      </c>
      <c r="Z78" s="93">
        <v>37</v>
      </c>
      <c r="AA78" s="93" t="s">
        <v>129</v>
      </c>
      <c r="AB78" s="94">
        <f t="shared" si="33"/>
        <v>0</v>
      </c>
      <c r="AC78" s="95">
        <v>0</v>
      </c>
      <c r="AD78" s="93">
        <v>39</v>
      </c>
      <c r="AE78" s="93" t="s">
        <v>129</v>
      </c>
      <c r="AF78" s="94">
        <f t="shared" si="34"/>
        <v>0</v>
      </c>
      <c r="AG78" s="95">
        <v>0</v>
      </c>
      <c r="AH78" s="93">
        <v>31</v>
      </c>
      <c r="AI78" s="93" t="s">
        <v>129</v>
      </c>
      <c r="AJ78" s="94">
        <f t="shared" si="35"/>
        <v>0.25</v>
      </c>
      <c r="AK78" s="95">
        <v>0</v>
      </c>
      <c r="AL78" s="93">
        <v>31</v>
      </c>
      <c r="AM78" s="93">
        <v>25</v>
      </c>
      <c r="AN78" s="94">
        <f t="shared" si="36"/>
        <v>0.25</v>
      </c>
      <c r="AO78" s="95">
        <f>(101-AM78)*AN78</f>
        <v>19</v>
      </c>
      <c r="AP78" s="93">
        <v>25</v>
      </c>
      <c r="AQ78" s="93" t="s">
        <v>129</v>
      </c>
      <c r="AR78" s="94">
        <f t="shared" si="37"/>
        <v>0.25</v>
      </c>
      <c r="AS78" s="95">
        <v>0</v>
      </c>
      <c r="AT78" s="93">
        <v>32</v>
      </c>
      <c r="AU78" s="93">
        <v>17</v>
      </c>
      <c r="AV78" s="94">
        <f t="shared" si="38"/>
        <v>0.25</v>
      </c>
      <c r="AW78" s="95">
        <f>(101-AU78)*AV78</f>
        <v>21</v>
      </c>
      <c r="AX78" s="93">
        <v>35</v>
      </c>
      <c r="AY78" s="93" t="s">
        <v>129</v>
      </c>
      <c r="AZ78" s="94">
        <f t="shared" si="39"/>
        <v>0.5</v>
      </c>
      <c r="BA78" s="95">
        <v>0</v>
      </c>
      <c r="BB78" s="93">
        <v>27</v>
      </c>
      <c r="BC78" s="93" t="s">
        <v>129</v>
      </c>
      <c r="BD78" s="94">
        <f t="shared" si="40"/>
        <v>0.5</v>
      </c>
      <c r="BE78" s="95">
        <v>0</v>
      </c>
      <c r="BF78" s="93">
        <v>48</v>
      </c>
      <c r="BG78" s="93" t="s">
        <v>129</v>
      </c>
      <c r="BH78" s="94">
        <f t="shared" si="41"/>
        <v>0.5</v>
      </c>
      <c r="BI78" s="95">
        <v>0</v>
      </c>
      <c r="BJ78" s="93">
        <v>38</v>
      </c>
      <c r="BK78" s="93">
        <v>0</v>
      </c>
      <c r="BL78" s="94">
        <f t="shared" si="42"/>
        <v>1</v>
      </c>
      <c r="BM78" s="98">
        <f t="shared" si="43"/>
        <v>0</v>
      </c>
      <c r="BN78" s="93">
        <v>21</v>
      </c>
      <c r="BO78" s="93">
        <v>0</v>
      </c>
      <c r="BP78" s="94">
        <f t="shared" si="44"/>
        <v>1</v>
      </c>
      <c r="BQ78" s="98">
        <f t="shared" si="45"/>
        <v>0</v>
      </c>
      <c r="BR78" s="93">
        <v>37</v>
      </c>
      <c r="BS78" s="93">
        <v>0</v>
      </c>
      <c r="BT78" s="94">
        <f t="shared" si="46"/>
        <v>1</v>
      </c>
      <c r="BU78" s="98">
        <f t="shared" si="47"/>
        <v>0</v>
      </c>
      <c r="BV78" s="93">
        <v>25</v>
      </c>
      <c r="BW78" s="93">
        <v>0</v>
      </c>
      <c r="BX78" s="94">
        <f t="shared" si="48"/>
        <v>1</v>
      </c>
      <c r="BY78" s="98">
        <f t="shared" si="49"/>
        <v>0</v>
      </c>
      <c r="BZ78" s="99">
        <f>LARGE(CHOOSE({1,2,3,4,5,6,7,8,9,10,11,12,13,14,15,16,17},M78,Q78,U78,Y78,AC78,AG78,AK78,AO78,AS78,AW78,BA78,BE78,BI78,BM78,BQ78,BU78,BY78),1)+LARGE(CHOOSE({1,2,3,4,5,6,7,8,9,10,11,12,13,14,15,16,17},M78,Q78,U78,Y78,AC78,AG78,AK78,AO78,AS78,AW78,BA78,BE78,BI78,BM78,BQ78,BU78,BY78),2)+I78</f>
        <v>40</v>
      </c>
    </row>
    <row r="79" spans="1:78" ht="18.75" x14ac:dyDescent="0.25">
      <c r="A79" s="89">
        <v>73</v>
      </c>
      <c r="B79" s="110" t="s">
        <v>269</v>
      </c>
      <c r="C79" s="110" t="s">
        <v>31</v>
      </c>
      <c r="D79" s="93" t="s">
        <v>5</v>
      </c>
      <c r="E79" s="102" t="s">
        <v>270</v>
      </c>
      <c r="F79" s="93">
        <v>49</v>
      </c>
      <c r="G79" s="93">
        <v>0</v>
      </c>
      <c r="H79" s="94">
        <f t="shared" si="27"/>
        <v>1</v>
      </c>
      <c r="I79" s="98">
        <f t="shared" si="28"/>
        <v>0</v>
      </c>
      <c r="J79" s="89">
        <v>57</v>
      </c>
      <c r="K79" s="89" t="s">
        <v>129</v>
      </c>
      <c r="L79" s="94">
        <f t="shared" si="29"/>
        <v>0.25</v>
      </c>
      <c r="M79" s="95">
        <v>0</v>
      </c>
      <c r="N79" s="93">
        <v>69</v>
      </c>
      <c r="O79" s="89" t="s">
        <v>129</v>
      </c>
      <c r="P79" s="94">
        <f t="shared" si="30"/>
        <v>0</v>
      </c>
      <c r="Q79" s="95">
        <v>0</v>
      </c>
      <c r="R79" s="93">
        <v>54</v>
      </c>
      <c r="S79" s="93" t="s">
        <v>129</v>
      </c>
      <c r="T79" s="94">
        <f t="shared" si="31"/>
        <v>0</v>
      </c>
      <c r="U79" s="95">
        <v>0</v>
      </c>
      <c r="V79" s="93">
        <v>52</v>
      </c>
      <c r="W79" s="93" t="s">
        <v>129</v>
      </c>
      <c r="X79" s="94">
        <f t="shared" si="32"/>
        <v>0</v>
      </c>
      <c r="Y79" s="95">
        <v>0</v>
      </c>
      <c r="Z79" s="93">
        <v>37</v>
      </c>
      <c r="AA79" s="93" t="s">
        <v>129</v>
      </c>
      <c r="AB79" s="94">
        <f t="shared" si="33"/>
        <v>0</v>
      </c>
      <c r="AC79" s="95">
        <v>0</v>
      </c>
      <c r="AD79" s="93">
        <v>39</v>
      </c>
      <c r="AE79" s="93" t="s">
        <v>129</v>
      </c>
      <c r="AF79" s="94">
        <f t="shared" si="34"/>
        <v>0</v>
      </c>
      <c r="AG79" s="95">
        <v>0</v>
      </c>
      <c r="AH79" s="93">
        <v>31</v>
      </c>
      <c r="AI79" s="93" t="s">
        <v>129</v>
      </c>
      <c r="AJ79" s="94">
        <f t="shared" si="35"/>
        <v>0.25</v>
      </c>
      <c r="AK79" s="95">
        <v>0</v>
      </c>
      <c r="AL79" s="93">
        <v>31</v>
      </c>
      <c r="AM79" s="93" t="s">
        <v>129</v>
      </c>
      <c r="AN79" s="94">
        <f t="shared" si="36"/>
        <v>0.25</v>
      </c>
      <c r="AO79" s="95">
        <v>0</v>
      </c>
      <c r="AP79" s="93">
        <v>25</v>
      </c>
      <c r="AQ79" s="93">
        <v>25</v>
      </c>
      <c r="AR79" s="94">
        <f t="shared" si="37"/>
        <v>0.25</v>
      </c>
      <c r="AS79" s="95">
        <f>(101-AQ79)*AR79</f>
        <v>19</v>
      </c>
      <c r="AT79" s="93">
        <v>32</v>
      </c>
      <c r="AU79" s="93">
        <v>22</v>
      </c>
      <c r="AV79" s="94">
        <f t="shared" si="38"/>
        <v>0.25</v>
      </c>
      <c r="AW79" s="95">
        <f>(101-AU79)*AV79</f>
        <v>19.75</v>
      </c>
      <c r="AX79" s="93">
        <v>35</v>
      </c>
      <c r="AY79" s="93" t="s">
        <v>129</v>
      </c>
      <c r="AZ79" s="94">
        <f t="shared" si="39"/>
        <v>0.5</v>
      </c>
      <c r="BA79" s="95">
        <v>0</v>
      </c>
      <c r="BB79" s="93">
        <v>27</v>
      </c>
      <c r="BC79" s="93" t="s">
        <v>129</v>
      </c>
      <c r="BD79" s="94">
        <f t="shared" si="40"/>
        <v>0.5</v>
      </c>
      <c r="BE79" s="95">
        <v>0</v>
      </c>
      <c r="BF79" s="93">
        <v>48</v>
      </c>
      <c r="BG79" s="93" t="s">
        <v>129</v>
      </c>
      <c r="BH79" s="94">
        <f t="shared" si="41"/>
        <v>0.5</v>
      </c>
      <c r="BI79" s="95">
        <v>0</v>
      </c>
      <c r="BJ79" s="93">
        <v>38</v>
      </c>
      <c r="BK79" s="93">
        <v>0</v>
      </c>
      <c r="BL79" s="94">
        <f t="shared" si="42"/>
        <v>1</v>
      </c>
      <c r="BM79" s="98">
        <f t="shared" si="43"/>
        <v>0</v>
      </c>
      <c r="BN79" s="93">
        <v>21</v>
      </c>
      <c r="BO79" s="93">
        <v>0</v>
      </c>
      <c r="BP79" s="94">
        <f t="shared" si="44"/>
        <v>1</v>
      </c>
      <c r="BQ79" s="98">
        <f t="shared" si="45"/>
        <v>0</v>
      </c>
      <c r="BR79" s="93">
        <v>37</v>
      </c>
      <c r="BS79" s="93">
        <v>0</v>
      </c>
      <c r="BT79" s="94">
        <f t="shared" si="46"/>
        <v>1</v>
      </c>
      <c r="BU79" s="98">
        <f t="shared" si="47"/>
        <v>0</v>
      </c>
      <c r="BV79" s="93">
        <v>25</v>
      </c>
      <c r="BW79" s="93">
        <v>0</v>
      </c>
      <c r="BX79" s="94">
        <f t="shared" si="48"/>
        <v>1</v>
      </c>
      <c r="BY79" s="98">
        <f t="shared" si="49"/>
        <v>0</v>
      </c>
      <c r="BZ79" s="99">
        <f>LARGE(CHOOSE({1,2,3,4,5,6,7,8,9,10,11,12,13,14,15,16,17},M79,Q79,U79,Y79,AC79,AG79,AK79,AO79,AS79,AW79,BA79,BE79,BI79,BM79,BQ79,BU79,BY79),1)+LARGE(CHOOSE({1,2,3,4,5,6,7,8,9,10,11,12,13,14,15,16,17},M79,Q79,U79,Y79,AC79,AG79,AK79,AO79,AS79,AW79,BA79,BE79,BI79,BM79,BQ79,BU79,BY79),2)+I79</f>
        <v>38.75</v>
      </c>
    </row>
    <row r="80" spans="1:78" ht="18.75" x14ac:dyDescent="0.25">
      <c r="A80" s="89">
        <v>74</v>
      </c>
      <c r="B80" s="106" t="s">
        <v>239</v>
      </c>
      <c r="C80" s="106" t="s">
        <v>31</v>
      </c>
      <c r="D80" s="101" t="s">
        <v>5</v>
      </c>
      <c r="E80" s="107" t="s">
        <v>240</v>
      </c>
      <c r="F80" s="93">
        <v>49</v>
      </c>
      <c r="G80" s="93">
        <v>0</v>
      </c>
      <c r="H80" s="94">
        <f t="shared" si="27"/>
        <v>1</v>
      </c>
      <c r="I80" s="98">
        <f t="shared" si="28"/>
        <v>0</v>
      </c>
      <c r="J80" s="93">
        <v>54</v>
      </c>
      <c r="K80" s="93">
        <v>26</v>
      </c>
      <c r="L80" s="94">
        <f t="shared" si="29"/>
        <v>0.25</v>
      </c>
      <c r="M80" s="95">
        <f>(101-K80)*L80</f>
        <v>18.75</v>
      </c>
      <c r="N80" s="93">
        <v>48</v>
      </c>
      <c r="O80" s="89" t="s">
        <v>129</v>
      </c>
      <c r="P80" s="94">
        <f t="shared" si="30"/>
        <v>0</v>
      </c>
      <c r="Q80" s="95">
        <v>0</v>
      </c>
      <c r="R80" s="93">
        <v>54</v>
      </c>
      <c r="S80" s="93" t="s">
        <v>129</v>
      </c>
      <c r="T80" s="94">
        <f t="shared" si="31"/>
        <v>0</v>
      </c>
      <c r="U80" s="95">
        <v>0</v>
      </c>
      <c r="V80" s="93">
        <v>52</v>
      </c>
      <c r="W80" s="93" t="s">
        <v>129</v>
      </c>
      <c r="X80" s="94">
        <f t="shared" si="32"/>
        <v>0</v>
      </c>
      <c r="Y80" s="95">
        <v>0</v>
      </c>
      <c r="Z80" s="93">
        <v>37</v>
      </c>
      <c r="AA80" s="93" t="s">
        <v>129</v>
      </c>
      <c r="AB80" s="94">
        <f t="shared" si="33"/>
        <v>0</v>
      </c>
      <c r="AC80" s="95">
        <v>0</v>
      </c>
      <c r="AD80" s="93">
        <v>39</v>
      </c>
      <c r="AE80" s="93" t="s">
        <v>129</v>
      </c>
      <c r="AF80" s="94">
        <f t="shared" si="34"/>
        <v>0</v>
      </c>
      <c r="AG80" s="95">
        <v>0</v>
      </c>
      <c r="AH80" s="93">
        <v>31</v>
      </c>
      <c r="AI80" s="93">
        <v>28</v>
      </c>
      <c r="AJ80" s="94">
        <f t="shared" si="35"/>
        <v>0.25</v>
      </c>
      <c r="AK80" s="95">
        <f>(101-AI80)*AJ80</f>
        <v>18.25</v>
      </c>
      <c r="AL80" s="93">
        <v>31</v>
      </c>
      <c r="AM80" s="93">
        <v>24</v>
      </c>
      <c r="AN80" s="94">
        <f t="shared" si="36"/>
        <v>0.25</v>
      </c>
      <c r="AO80" s="95">
        <f>(101-AM80)*AN80</f>
        <v>19.25</v>
      </c>
      <c r="AP80" s="93">
        <v>25</v>
      </c>
      <c r="AQ80" s="93">
        <v>24</v>
      </c>
      <c r="AR80" s="94">
        <f t="shared" si="37"/>
        <v>0.25</v>
      </c>
      <c r="AS80" s="95">
        <f>(101-AQ80)*AR80</f>
        <v>19.25</v>
      </c>
      <c r="AT80" s="93">
        <v>32</v>
      </c>
      <c r="AU80" s="93" t="s">
        <v>129</v>
      </c>
      <c r="AV80" s="94">
        <f t="shared" si="38"/>
        <v>0.25</v>
      </c>
      <c r="AW80" s="95">
        <v>0</v>
      </c>
      <c r="AX80" s="93">
        <v>35</v>
      </c>
      <c r="AY80" s="93" t="s">
        <v>129</v>
      </c>
      <c r="AZ80" s="94">
        <f t="shared" si="39"/>
        <v>0.5</v>
      </c>
      <c r="BA80" s="95">
        <v>0</v>
      </c>
      <c r="BB80" s="93">
        <v>27</v>
      </c>
      <c r="BC80" s="93" t="s">
        <v>129</v>
      </c>
      <c r="BD80" s="94">
        <f t="shared" si="40"/>
        <v>0.5</v>
      </c>
      <c r="BE80" s="95">
        <v>0</v>
      </c>
      <c r="BF80" s="93">
        <v>48</v>
      </c>
      <c r="BG80" s="93" t="s">
        <v>129</v>
      </c>
      <c r="BH80" s="94">
        <f t="shared" si="41"/>
        <v>0.5</v>
      </c>
      <c r="BI80" s="95">
        <v>0</v>
      </c>
      <c r="BJ80" s="93">
        <v>38</v>
      </c>
      <c r="BK80" s="93">
        <v>0</v>
      </c>
      <c r="BL80" s="94">
        <f t="shared" si="42"/>
        <v>1</v>
      </c>
      <c r="BM80" s="98">
        <f t="shared" si="43"/>
        <v>0</v>
      </c>
      <c r="BN80" s="93">
        <v>21</v>
      </c>
      <c r="BO80" s="93">
        <v>0</v>
      </c>
      <c r="BP80" s="94">
        <f t="shared" si="44"/>
        <v>1</v>
      </c>
      <c r="BQ80" s="98">
        <f t="shared" si="45"/>
        <v>0</v>
      </c>
      <c r="BR80" s="93">
        <v>37</v>
      </c>
      <c r="BS80" s="93">
        <v>0</v>
      </c>
      <c r="BT80" s="94">
        <f t="shared" si="46"/>
        <v>1</v>
      </c>
      <c r="BU80" s="98">
        <f t="shared" si="47"/>
        <v>0</v>
      </c>
      <c r="BV80" s="93">
        <v>25</v>
      </c>
      <c r="BW80" s="93">
        <v>0</v>
      </c>
      <c r="BX80" s="94">
        <f t="shared" si="48"/>
        <v>1</v>
      </c>
      <c r="BY80" s="98">
        <f t="shared" si="49"/>
        <v>0</v>
      </c>
      <c r="BZ80" s="99">
        <f>LARGE(CHOOSE({1,2,3,4,5,6,7,8,9,10,11,12,13,14,15,16,17},M80,Q80,U80,Y80,AC80,AG80,AK80,AO80,AS80,AW80,BA80,BE80,BI80,BM80,BQ80,BU80,BY80),1)+LARGE(CHOOSE({1,2,3,4,5,6,7,8,9,10,11,12,13,14,15,16,17},M80,Q80,U80,Y80,AC80,AG80,AK80,AO80,AS80,AW80,BA80,BE80,BI80,BM80,BQ80,BU80,BY80),2)+I80</f>
        <v>38.5</v>
      </c>
    </row>
    <row r="81" spans="1:78" ht="18.75" x14ac:dyDescent="0.25">
      <c r="A81" s="89">
        <v>75</v>
      </c>
      <c r="B81" s="110" t="s">
        <v>275</v>
      </c>
      <c r="C81" s="110" t="s">
        <v>6</v>
      </c>
      <c r="D81" s="101" t="s">
        <v>4</v>
      </c>
      <c r="E81" s="102" t="s">
        <v>276</v>
      </c>
      <c r="F81" s="93">
        <v>49</v>
      </c>
      <c r="G81" s="93">
        <v>0</v>
      </c>
      <c r="H81" s="94">
        <f t="shared" si="27"/>
        <v>1</v>
      </c>
      <c r="I81" s="98">
        <f t="shared" si="28"/>
        <v>0</v>
      </c>
      <c r="J81" s="93">
        <v>54</v>
      </c>
      <c r="K81" s="93">
        <v>33</v>
      </c>
      <c r="L81" s="94">
        <f t="shared" si="29"/>
        <v>0.25</v>
      </c>
      <c r="M81" s="95">
        <f>(101-K81)*L81</f>
        <v>17</v>
      </c>
      <c r="N81" s="93">
        <v>52</v>
      </c>
      <c r="O81" s="89" t="s">
        <v>129</v>
      </c>
      <c r="P81" s="94">
        <f t="shared" si="30"/>
        <v>0</v>
      </c>
      <c r="Q81" s="95">
        <v>0</v>
      </c>
      <c r="R81" s="93">
        <v>54</v>
      </c>
      <c r="S81" s="93" t="s">
        <v>129</v>
      </c>
      <c r="T81" s="94">
        <f t="shared" si="31"/>
        <v>0</v>
      </c>
      <c r="U81" s="95">
        <v>0</v>
      </c>
      <c r="V81" s="93">
        <v>52</v>
      </c>
      <c r="W81" s="93" t="s">
        <v>129</v>
      </c>
      <c r="X81" s="94">
        <f t="shared" si="32"/>
        <v>0</v>
      </c>
      <c r="Y81" s="95">
        <v>0</v>
      </c>
      <c r="Z81" s="93">
        <v>37</v>
      </c>
      <c r="AA81" s="93" t="s">
        <v>129</v>
      </c>
      <c r="AB81" s="94">
        <f t="shared" si="33"/>
        <v>0</v>
      </c>
      <c r="AC81" s="95">
        <v>0</v>
      </c>
      <c r="AD81" s="93">
        <v>39</v>
      </c>
      <c r="AE81" s="93" t="s">
        <v>129</v>
      </c>
      <c r="AF81" s="94">
        <f t="shared" si="34"/>
        <v>0</v>
      </c>
      <c r="AG81" s="95">
        <v>0</v>
      </c>
      <c r="AH81" s="93">
        <v>31</v>
      </c>
      <c r="AI81" s="93">
        <v>17</v>
      </c>
      <c r="AJ81" s="94">
        <f t="shared" si="35"/>
        <v>0.25</v>
      </c>
      <c r="AK81" s="95">
        <f>(101-AI81)*AJ81</f>
        <v>21</v>
      </c>
      <c r="AL81" s="93">
        <v>31</v>
      </c>
      <c r="AM81" s="93" t="s">
        <v>129</v>
      </c>
      <c r="AN81" s="94">
        <f t="shared" si="36"/>
        <v>0.25</v>
      </c>
      <c r="AO81" s="95">
        <v>0</v>
      </c>
      <c r="AP81" s="93">
        <v>25</v>
      </c>
      <c r="AQ81" s="93" t="s">
        <v>129</v>
      </c>
      <c r="AR81" s="94">
        <f t="shared" si="37"/>
        <v>0.25</v>
      </c>
      <c r="AS81" s="95">
        <v>0</v>
      </c>
      <c r="AT81" s="93">
        <v>32</v>
      </c>
      <c r="AU81" s="93" t="s">
        <v>129</v>
      </c>
      <c r="AV81" s="94">
        <f t="shared" si="38"/>
        <v>0.25</v>
      </c>
      <c r="AW81" s="95">
        <v>0</v>
      </c>
      <c r="AX81" s="93">
        <v>35</v>
      </c>
      <c r="AY81" s="93" t="s">
        <v>129</v>
      </c>
      <c r="AZ81" s="94">
        <f t="shared" si="39"/>
        <v>0.5</v>
      </c>
      <c r="BA81" s="95">
        <v>0</v>
      </c>
      <c r="BB81" s="93">
        <v>27</v>
      </c>
      <c r="BC81" s="93" t="s">
        <v>129</v>
      </c>
      <c r="BD81" s="94">
        <f t="shared" si="40"/>
        <v>0.5</v>
      </c>
      <c r="BE81" s="95">
        <v>0</v>
      </c>
      <c r="BF81" s="93">
        <v>48</v>
      </c>
      <c r="BG81" s="93" t="s">
        <v>129</v>
      </c>
      <c r="BH81" s="94">
        <f t="shared" si="41"/>
        <v>0.5</v>
      </c>
      <c r="BI81" s="95">
        <v>0</v>
      </c>
      <c r="BJ81" s="93">
        <v>38</v>
      </c>
      <c r="BK81" s="93">
        <v>0</v>
      </c>
      <c r="BL81" s="94">
        <f t="shared" si="42"/>
        <v>1</v>
      </c>
      <c r="BM81" s="98">
        <f t="shared" si="43"/>
        <v>0</v>
      </c>
      <c r="BN81" s="93">
        <v>21</v>
      </c>
      <c r="BO81" s="93">
        <v>0</v>
      </c>
      <c r="BP81" s="94">
        <f t="shared" si="44"/>
        <v>1</v>
      </c>
      <c r="BQ81" s="98">
        <f t="shared" si="45"/>
        <v>0</v>
      </c>
      <c r="BR81" s="93">
        <v>37</v>
      </c>
      <c r="BS81" s="93">
        <v>0</v>
      </c>
      <c r="BT81" s="94">
        <f t="shared" si="46"/>
        <v>1</v>
      </c>
      <c r="BU81" s="98">
        <f t="shared" si="47"/>
        <v>0</v>
      </c>
      <c r="BV81" s="93">
        <v>25</v>
      </c>
      <c r="BW81" s="93">
        <v>0</v>
      </c>
      <c r="BX81" s="94">
        <f t="shared" si="48"/>
        <v>1</v>
      </c>
      <c r="BY81" s="98">
        <f t="shared" si="49"/>
        <v>0</v>
      </c>
      <c r="BZ81" s="99">
        <f>LARGE(CHOOSE({1,2,3,4,5,6,7,8,9,10,11,12,13,14,15,16,17},M81,Q81,U81,Y81,AC81,AG81,AK81,AO81,AS81,AW81,BA81,BE81,BI81,BM81,BQ81,BU81,BY81),1)+LARGE(CHOOSE({1,2,3,4,5,6,7,8,9,10,11,12,13,14,15,16,17},M81,Q81,U81,Y81,AC81,AG81,AK81,AO81,AS81,AW81,BA81,BE81,BI81,BM81,BQ81,BU81,BY81),2)+I81</f>
        <v>38</v>
      </c>
    </row>
    <row r="82" spans="1:78" s="114" customFormat="1" ht="18.75" x14ac:dyDescent="0.25">
      <c r="A82" s="89">
        <v>76</v>
      </c>
      <c r="B82" s="110" t="s">
        <v>273</v>
      </c>
      <c r="C82" s="110" t="s">
        <v>8</v>
      </c>
      <c r="D82" s="101" t="s">
        <v>4</v>
      </c>
      <c r="E82" s="102" t="s">
        <v>274</v>
      </c>
      <c r="F82" s="93">
        <v>49</v>
      </c>
      <c r="G82" s="93">
        <v>0</v>
      </c>
      <c r="H82" s="94">
        <f t="shared" si="27"/>
        <v>1</v>
      </c>
      <c r="I82" s="98">
        <f t="shared" si="28"/>
        <v>0</v>
      </c>
      <c r="J82" s="93">
        <v>54</v>
      </c>
      <c r="K82" s="93">
        <v>38</v>
      </c>
      <c r="L82" s="94">
        <f t="shared" si="29"/>
        <v>0.25</v>
      </c>
      <c r="M82" s="95">
        <f>(101-K82)*L82</f>
        <v>15.75</v>
      </c>
      <c r="N82" s="93">
        <v>57</v>
      </c>
      <c r="O82" s="89" t="s">
        <v>129</v>
      </c>
      <c r="P82" s="94">
        <f t="shared" si="30"/>
        <v>0</v>
      </c>
      <c r="Q82" s="95">
        <v>0</v>
      </c>
      <c r="R82" s="93">
        <v>54</v>
      </c>
      <c r="S82" s="93" t="s">
        <v>129</v>
      </c>
      <c r="T82" s="94">
        <f t="shared" si="31"/>
        <v>0</v>
      </c>
      <c r="U82" s="95">
        <v>0</v>
      </c>
      <c r="V82" s="93">
        <v>52</v>
      </c>
      <c r="W82" s="93" t="s">
        <v>129</v>
      </c>
      <c r="X82" s="94">
        <f t="shared" si="32"/>
        <v>0</v>
      </c>
      <c r="Y82" s="95">
        <v>0</v>
      </c>
      <c r="Z82" s="93">
        <v>37</v>
      </c>
      <c r="AA82" s="93" t="s">
        <v>129</v>
      </c>
      <c r="AB82" s="94">
        <f t="shared" si="33"/>
        <v>0</v>
      </c>
      <c r="AC82" s="95">
        <v>0</v>
      </c>
      <c r="AD82" s="93">
        <v>39</v>
      </c>
      <c r="AE82" s="93" t="s">
        <v>129</v>
      </c>
      <c r="AF82" s="94">
        <f t="shared" si="34"/>
        <v>0</v>
      </c>
      <c r="AG82" s="95">
        <v>0</v>
      </c>
      <c r="AH82" s="93">
        <v>31</v>
      </c>
      <c r="AI82" s="93" t="s">
        <v>129</v>
      </c>
      <c r="AJ82" s="94">
        <f t="shared" si="35"/>
        <v>0.25</v>
      </c>
      <c r="AK82" s="95">
        <v>0</v>
      </c>
      <c r="AL82" s="93">
        <v>31</v>
      </c>
      <c r="AM82" s="93" t="s">
        <v>129</v>
      </c>
      <c r="AN82" s="94">
        <f t="shared" si="36"/>
        <v>0.25</v>
      </c>
      <c r="AO82" s="95">
        <v>0</v>
      </c>
      <c r="AP82" s="93">
        <v>25</v>
      </c>
      <c r="AQ82" s="93">
        <v>12</v>
      </c>
      <c r="AR82" s="94">
        <f t="shared" si="37"/>
        <v>0.25</v>
      </c>
      <c r="AS82" s="95">
        <f>(101-AQ82)*AR82</f>
        <v>22.25</v>
      </c>
      <c r="AT82" s="93">
        <v>32</v>
      </c>
      <c r="AU82" s="93" t="s">
        <v>129</v>
      </c>
      <c r="AV82" s="94">
        <f t="shared" si="38"/>
        <v>0.25</v>
      </c>
      <c r="AW82" s="95">
        <v>0</v>
      </c>
      <c r="AX82" s="93">
        <v>35</v>
      </c>
      <c r="AY82" s="93" t="s">
        <v>129</v>
      </c>
      <c r="AZ82" s="94">
        <f t="shared" si="39"/>
        <v>0.5</v>
      </c>
      <c r="BA82" s="95">
        <v>0</v>
      </c>
      <c r="BB82" s="93">
        <v>27</v>
      </c>
      <c r="BC82" s="93" t="s">
        <v>129</v>
      </c>
      <c r="BD82" s="94">
        <f t="shared" si="40"/>
        <v>0.5</v>
      </c>
      <c r="BE82" s="95">
        <v>0</v>
      </c>
      <c r="BF82" s="93">
        <v>48</v>
      </c>
      <c r="BG82" s="93" t="s">
        <v>129</v>
      </c>
      <c r="BH82" s="94">
        <f t="shared" si="41"/>
        <v>0.5</v>
      </c>
      <c r="BI82" s="95">
        <v>0</v>
      </c>
      <c r="BJ82" s="93">
        <v>38</v>
      </c>
      <c r="BK82" s="93">
        <v>0</v>
      </c>
      <c r="BL82" s="94">
        <f t="shared" si="42"/>
        <v>1</v>
      </c>
      <c r="BM82" s="98">
        <f t="shared" si="43"/>
        <v>0</v>
      </c>
      <c r="BN82" s="93">
        <v>21</v>
      </c>
      <c r="BO82" s="93">
        <v>0</v>
      </c>
      <c r="BP82" s="94">
        <f t="shared" si="44"/>
        <v>1</v>
      </c>
      <c r="BQ82" s="98">
        <f t="shared" si="45"/>
        <v>0</v>
      </c>
      <c r="BR82" s="93">
        <v>37</v>
      </c>
      <c r="BS82" s="93">
        <v>0</v>
      </c>
      <c r="BT82" s="94">
        <f t="shared" si="46"/>
        <v>1</v>
      </c>
      <c r="BU82" s="98">
        <f t="shared" si="47"/>
        <v>0</v>
      </c>
      <c r="BV82" s="93">
        <v>25</v>
      </c>
      <c r="BW82" s="93">
        <v>0</v>
      </c>
      <c r="BX82" s="94">
        <f t="shared" si="48"/>
        <v>1</v>
      </c>
      <c r="BY82" s="98">
        <f t="shared" si="49"/>
        <v>0</v>
      </c>
      <c r="BZ82" s="99">
        <f>LARGE(CHOOSE({1,2,3,4,5,6,7,8,9,10,11,12,13,14,15,16,17},M82,Q82,U82,Y82,AC82,AG82,AK82,AO82,AS82,AW82,BA82,BE82,BI82,BM82,BQ82,BU82,BY82),1)+LARGE(CHOOSE({1,2,3,4,5,6,7,8,9,10,11,12,13,14,15,16,17},M82,Q82,U82,Y82,AC82,AG82,AK82,AO82,AS82,AW82,BA82,BE82,BI82,BM82,BQ82,BU82,BY82),2)+I82</f>
        <v>38</v>
      </c>
    </row>
    <row r="83" spans="1:78" ht="18.75" x14ac:dyDescent="0.25">
      <c r="A83" s="89">
        <v>77</v>
      </c>
      <c r="B83" s="110" t="s">
        <v>278</v>
      </c>
      <c r="C83" s="110" t="s">
        <v>31</v>
      </c>
      <c r="D83" s="93" t="s">
        <v>5</v>
      </c>
      <c r="E83" s="102" t="s">
        <v>279</v>
      </c>
      <c r="F83" s="93">
        <v>49</v>
      </c>
      <c r="G83" s="93">
        <v>0</v>
      </c>
      <c r="H83" s="94">
        <f t="shared" si="27"/>
        <v>1</v>
      </c>
      <c r="I83" s="98">
        <f t="shared" si="28"/>
        <v>0</v>
      </c>
      <c r="J83" s="93">
        <v>54</v>
      </c>
      <c r="K83" s="93" t="s">
        <v>129</v>
      </c>
      <c r="L83" s="94">
        <f t="shared" si="29"/>
        <v>0.25</v>
      </c>
      <c r="M83" s="95">
        <v>0</v>
      </c>
      <c r="N83" s="93">
        <v>67</v>
      </c>
      <c r="O83" s="89" t="s">
        <v>129</v>
      </c>
      <c r="P83" s="94">
        <f t="shared" si="30"/>
        <v>0</v>
      </c>
      <c r="Q83" s="95">
        <v>0</v>
      </c>
      <c r="R83" s="93">
        <v>54</v>
      </c>
      <c r="S83" s="93" t="s">
        <v>129</v>
      </c>
      <c r="T83" s="94">
        <f t="shared" si="31"/>
        <v>0</v>
      </c>
      <c r="U83" s="95">
        <v>0</v>
      </c>
      <c r="V83" s="93">
        <v>52</v>
      </c>
      <c r="W83" s="93" t="s">
        <v>129</v>
      </c>
      <c r="X83" s="94">
        <f t="shared" si="32"/>
        <v>0</v>
      </c>
      <c r="Y83" s="95">
        <v>0</v>
      </c>
      <c r="Z83" s="93">
        <v>37</v>
      </c>
      <c r="AA83" s="93" t="s">
        <v>129</v>
      </c>
      <c r="AB83" s="94">
        <f t="shared" si="33"/>
        <v>0</v>
      </c>
      <c r="AC83" s="95">
        <v>0</v>
      </c>
      <c r="AD83" s="93">
        <v>39</v>
      </c>
      <c r="AE83" s="93" t="s">
        <v>129</v>
      </c>
      <c r="AF83" s="94">
        <f t="shared" si="34"/>
        <v>0</v>
      </c>
      <c r="AG83" s="95">
        <v>0</v>
      </c>
      <c r="AH83" s="93">
        <v>32</v>
      </c>
      <c r="AI83" s="93" t="s">
        <v>129</v>
      </c>
      <c r="AJ83" s="94">
        <f t="shared" si="35"/>
        <v>0.25</v>
      </c>
      <c r="AK83" s="95">
        <v>0</v>
      </c>
      <c r="AL83" s="93">
        <v>31</v>
      </c>
      <c r="AM83" s="93">
        <v>26</v>
      </c>
      <c r="AN83" s="94">
        <f t="shared" si="36"/>
        <v>0.25</v>
      </c>
      <c r="AO83" s="95">
        <f>(101-AM83)*AN83</f>
        <v>18.75</v>
      </c>
      <c r="AP83" s="93">
        <v>25</v>
      </c>
      <c r="AQ83" s="93" t="s">
        <v>129</v>
      </c>
      <c r="AR83" s="94">
        <f t="shared" si="37"/>
        <v>0.25</v>
      </c>
      <c r="AS83" s="95">
        <v>0</v>
      </c>
      <c r="AT83" s="93">
        <v>32</v>
      </c>
      <c r="AU83" s="93">
        <v>25</v>
      </c>
      <c r="AV83" s="94">
        <f t="shared" si="38"/>
        <v>0.25</v>
      </c>
      <c r="AW83" s="95">
        <f>(101-AU83)*AV83</f>
        <v>19</v>
      </c>
      <c r="AX83" s="93">
        <v>35</v>
      </c>
      <c r="AY83" s="93" t="s">
        <v>129</v>
      </c>
      <c r="AZ83" s="94">
        <f t="shared" si="39"/>
        <v>0.5</v>
      </c>
      <c r="BA83" s="95">
        <v>0</v>
      </c>
      <c r="BB83" s="93">
        <v>27</v>
      </c>
      <c r="BC83" s="93" t="s">
        <v>129</v>
      </c>
      <c r="BD83" s="94">
        <f t="shared" si="40"/>
        <v>0.5</v>
      </c>
      <c r="BE83" s="95">
        <v>0</v>
      </c>
      <c r="BF83" s="93">
        <v>48</v>
      </c>
      <c r="BG83" s="93" t="s">
        <v>129</v>
      </c>
      <c r="BH83" s="94">
        <f t="shared" si="41"/>
        <v>0.5</v>
      </c>
      <c r="BI83" s="95">
        <v>0</v>
      </c>
      <c r="BJ83" s="93">
        <v>38</v>
      </c>
      <c r="BK83" s="93">
        <v>0</v>
      </c>
      <c r="BL83" s="94">
        <f t="shared" si="42"/>
        <v>1</v>
      </c>
      <c r="BM83" s="98">
        <f t="shared" si="43"/>
        <v>0</v>
      </c>
      <c r="BN83" s="93">
        <v>21</v>
      </c>
      <c r="BO83" s="93">
        <v>0</v>
      </c>
      <c r="BP83" s="94">
        <f t="shared" si="44"/>
        <v>1</v>
      </c>
      <c r="BQ83" s="98">
        <f t="shared" si="45"/>
        <v>0</v>
      </c>
      <c r="BR83" s="93">
        <v>37</v>
      </c>
      <c r="BS83" s="93">
        <v>0</v>
      </c>
      <c r="BT83" s="94">
        <f t="shared" si="46"/>
        <v>1</v>
      </c>
      <c r="BU83" s="98">
        <f t="shared" si="47"/>
        <v>0</v>
      </c>
      <c r="BV83" s="93">
        <v>25</v>
      </c>
      <c r="BW83" s="93">
        <v>0</v>
      </c>
      <c r="BX83" s="94">
        <f t="shared" si="48"/>
        <v>1</v>
      </c>
      <c r="BY83" s="98">
        <f t="shared" si="49"/>
        <v>0</v>
      </c>
      <c r="BZ83" s="99">
        <f>LARGE(CHOOSE({1,2,3,4,5,6,7,8,9,10,11,12,13,14,15,16,17},M83,Q83,U83,Y83,AC83,AG83,AK83,AO83,AS83,AW83,BA83,BE83,BI83,BM83,BQ83,BU83,BY83),1)+LARGE(CHOOSE({1,2,3,4,5,6,7,8,9,10,11,12,13,14,15,16,17},M83,Q83,U83,Y83,AC83,AG83,AK83,AO83,AS83,AW83,BA83,BE83,BI83,BM83,BQ83,BU83,BY83),2)+I83</f>
        <v>37.75</v>
      </c>
    </row>
    <row r="84" spans="1:78" ht="18.75" x14ac:dyDescent="0.25">
      <c r="A84" s="89">
        <v>78</v>
      </c>
      <c r="B84" s="110" t="s">
        <v>313</v>
      </c>
      <c r="C84" s="100" t="s">
        <v>31</v>
      </c>
      <c r="D84" s="101" t="s">
        <v>4</v>
      </c>
      <c r="E84" s="102" t="s">
        <v>246</v>
      </c>
      <c r="F84" s="93">
        <v>49</v>
      </c>
      <c r="G84" s="93">
        <v>0</v>
      </c>
      <c r="H84" s="94">
        <f t="shared" si="27"/>
        <v>1</v>
      </c>
      <c r="I84" s="98">
        <f t="shared" si="28"/>
        <v>0</v>
      </c>
      <c r="J84" s="89">
        <v>54</v>
      </c>
      <c r="K84" s="101" t="s">
        <v>129</v>
      </c>
      <c r="L84" s="94">
        <f t="shared" si="29"/>
        <v>0.25</v>
      </c>
      <c r="M84" s="95">
        <v>0</v>
      </c>
      <c r="N84" s="89">
        <v>42</v>
      </c>
      <c r="O84" s="89" t="s">
        <v>129</v>
      </c>
      <c r="P84" s="94">
        <f t="shared" si="30"/>
        <v>0</v>
      </c>
      <c r="Q84" s="95">
        <v>0</v>
      </c>
      <c r="R84" s="89">
        <v>54</v>
      </c>
      <c r="S84" s="93" t="s">
        <v>129</v>
      </c>
      <c r="T84" s="94">
        <f t="shared" si="31"/>
        <v>0</v>
      </c>
      <c r="U84" s="95">
        <v>0</v>
      </c>
      <c r="V84" s="89">
        <v>52</v>
      </c>
      <c r="W84" s="89" t="s">
        <v>129</v>
      </c>
      <c r="X84" s="94">
        <f t="shared" si="32"/>
        <v>0</v>
      </c>
      <c r="Y84" s="95">
        <v>0</v>
      </c>
      <c r="Z84" s="89">
        <v>37</v>
      </c>
      <c r="AA84" s="89" t="s">
        <v>129</v>
      </c>
      <c r="AB84" s="94">
        <f t="shared" si="33"/>
        <v>0</v>
      </c>
      <c r="AC84" s="95">
        <v>0</v>
      </c>
      <c r="AD84" s="89">
        <v>39</v>
      </c>
      <c r="AE84" s="89" t="s">
        <v>129</v>
      </c>
      <c r="AF84" s="94">
        <f t="shared" si="34"/>
        <v>0</v>
      </c>
      <c r="AG84" s="95">
        <v>0</v>
      </c>
      <c r="AH84" s="89">
        <v>31</v>
      </c>
      <c r="AI84" s="89" t="s">
        <v>129</v>
      </c>
      <c r="AJ84" s="94">
        <f t="shared" si="35"/>
        <v>0.25</v>
      </c>
      <c r="AK84" s="95">
        <v>0</v>
      </c>
      <c r="AL84" s="89">
        <v>31</v>
      </c>
      <c r="AM84" s="89" t="s">
        <v>129</v>
      </c>
      <c r="AN84" s="94">
        <f t="shared" si="36"/>
        <v>0.25</v>
      </c>
      <c r="AO84" s="95">
        <v>0</v>
      </c>
      <c r="AP84" s="89">
        <v>25</v>
      </c>
      <c r="AQ84" s="89" t="s">
        <v>129</v>
      </c>
      <c r="AR84" s="94">
        <f t="shared" si="37"/>
        <v>0.25</v>
      </c>
      <c r="AS84" s="95">
        <v>0</v>
      </c>
      <c r="AT84" s="89">
        <v>32</v>
      </c>
      <c r="AU84" s="89" t="s">
        <v>129</v>
      </c>
      <c r="AV84" s="94">
        <f t="shared" si="38"/>
        <v>0.25</v>
      </c>
      <c r="AW84" s="95">
        <v>0</v>
      </c>
      <c r="AX84" s="89">
        <v>35</v>
      </c>
      <c r="AY84" s="89">
        <v>26</v>
      </c>
      <c r="AZ84" s="94">
        <f t="shared" si="39"/>
        <v>0.5</v>
      </c>
      <c r="BA84" s="95">
        <f>(101-AY84)*AZ84</f>
        <v>37.5</v>
      </c>
      <c r="BB84" s="93">
        <v>27</v>
      </c>
      <c r="BC84" s="93" t="s">
        <v>129</v>
      </c>
      <c r="BD84" s="94">
        <f t="shared" si="40"/>
        <v>0.5</v>
      </c>
      <c r="BE84" s="95">
        <v>0</v>
      </c>
      <c r="BF84" s="93">
        <v>48</v>
      </c>
      <c r="BG84" s="93" t="s">
        <v>129</v>
      </c>
      <c r="BH84" s="94">
        <f t="shared" si="41"/>
        <v>0.5</v>
      </c>
      <c r="BI84" s="95">
        <v>0</v>
      </c>
      <c r="BJ84" s="93">
        <v>38</v>
      </c>
      <c r="BK84" s="93">
        <v>0</v>
      </c>
      <c r="BL84" s="94">
        <f t="shared" si="42"/>
        <v>1</v>
      </c>
      <c r="BM84" s="98">
        <f t="shared" si="43"/>
        <v>0</v>
      </c>
      <c r="BN84" s="93">
        <v>21</v>
      </c>
      <c r="BO84" s="93">
        <v>0</v>
      </c>
      <c r="BP84" s="94">
        <f t="shared" si="44"/>
        <v>1</v>
      </c>
      <c r="BQ84" s="98">
        <f t="shared" si="45"/>
        <v>0</v>
      </c>
      <c r="BR84" s="93">
        <v>37</v>
      </c>
      <c r="BS84" s="93">
        <v>0</v>
      </c>
      <c r="BT84" s="94">
        <f t="shared" si="46"/>
        <v>1</v>
      </c>
      <c r="BU84" s="98">
        <f t="shared" si="47"/>
        <v>0</v>
      </c>
      <c r="BV84" s="93">
        <v>25</v>
      </c>
      <c r="BW84" s="93">
        <v>0</v>
      </c>
      <c r="BX84" s="94">
        <f t="shared" si="48"/>
        <v>1</v>
      </c>
      <c r="BY84" s="98">
        <f t="shared" si="49"/>
        <v>0</v>
      </c>
      <c r="BZ84" s="99">
        <f>LARGE(CHOOSE({1,2,3,4,5,6,7,8,9,10,11,12,13,14,15,16,17},M84,Q84,U84,Y84,AC84,AG84,AK84,AO84,AS84,AW84,BA84,BE84,BI84,BM84,BQ84,BU84,BY84),1)+LARGE(CHOOSE({1,2,3,4,5,6,7,8,9,10,11,12,13,14,15,16,17},M84,Q84,U84,Y84,AC84,AG84,AK84,AO84,AS84,AW84,BA84,BE84,BI84,BM84,BQ84,BU84,BY84),2)+I84</f>
        <v>37.5</v>
      </c>
    </row>
    <row r="85" spans="1:78" ht="18.75" x14ac:dyDescent="0.25">
      <c r="A85" s="89">
        <v>79</v>
      </c>
      <c r="B85" s="100" t="s">
        <v>261</v>
      </c>
      <c r="C85" s="100" t="s">
        <v>6</v>
      </c>
      <c r="D85" s="101" t="s">
        <v>5</v>
      </c>
      <c r="E85" s="102" t="s">
        <v>262</v>
      </c>
      <c r="F85" s="93">
        <v>49</v>
      </c>
      <c r="G85" s="93">
        <v>0</v>
      </c>
      <c r="H85" s="94">
        <f t="shared" si="27"/>
        <v>1</v>
      </c>
      <c r="I85" s="98">
        <f t="shared" si="28"/>
        <v>0</v>
      </c>
      <c r="J85" s="93">
        <v>54</v>
      </c>
      <c r="K85" s="93">
        <v>41</v>
      </c>
      <c r="L85" s="94">
        <f t="shared" si="29"/>
        <v>0.25</v>
      </c>
      <c r="M85" s="95">
        <f>(101-K85)*L85</f>
        <v>15</v>
      </c>
      <c r="N85" s="93">
        <v>42</v>
      </c>
      <c r="O85" s="93">
        <v>34</v>
      </c>
      <c r="P85" s="94">
        <f t="shared" si="30"/>
        <v>0</v>
      </c>
      <c r="Q85" s="95">
        <f>(101-O85)*P85</f>
        <v>0</v>
      </c>
      <c r="R85" s="93">
        <v>54</v>
      </c>
      <c r="S85" s="93">
        <v>54</v>
      </c>
      <c r="T85" s="94">
        <f t="shared" si="31"/>
        <v>0</v>
      </c>
      <c r="U85" s="95">
        <v>0</v>
      </c>
      <c r="V85" s="93">
        <v>52</v>
      </c>
      <c r="W85" s="93">
        <v>43</v>
      </c>
      <c r="X85" s="94">
        <f t="shared" si="32"/>
        <v>0</v>
      </c>
      <c r="Y85" s="95">
        <v>0</v>
      </c>
      <c r="Z85" s="93">
        <v>37</v>
      </c>
      <c r="AA85" s="93">
        <v>37</v>
      </c>
      <c r="AB85" s="94">
        <f t="shared" si="33"/>
        <v>0</v>
      </c>
      <c r="AC85" s="95">
        <f>(101-AA85)*AB85</f>
        <v>0</v>
      </c>
      <c r="AD85" s="93">
        <v>39</v>
      </c>
      <c r="AE85" s="93">
        <v>38</v>
      </c>
      <c r="AF85" s="94">
        <f t="shared" si="34"/>
        <v>0</v>
      </c>
      <c r="AG85" s="95">
        <f>(101-AE85)*AF85</f>
        <v>0</v>
      </c>
      <c r="AH85" s="93">
        <v>31</v>
      </c>
      <c r="AI85" s="93">
        <v>29</v>
      </c>
      <c r="AJ85" s="94">
        <f t="shared" si="35"/>
        <v>0.25</v>
      </c>
      <c r="AK85" s="95">
        <f>(101-AI85)*AJ85</f>
        <v>18</v>
      </c>
      <c r="AL85" s="93">
        <v>31</v>
      </c>
      <c r="AM85" s="93">
        <v>28</v>
      </c>
      <c r="AN85" s="94">
        <f t="shared" si="36"/>
        <v>0.25</v>
      </c>
      <c r="AO85" s="95">
        <f>(101-AM85)*AN85</f>
        <v>18.25</v>
      </c>
      <c r="AP85" s="93">
        <v>25</v>
      </c>
      <c r="AQ85" s="93" t="s">
        <v>129</v>
      </c>
      <c r="AR85" s="94">
        <f t="shared" si="37"/>
        <v>0.25</v>
      </c>
      <c r="AS85" s="95">
        <v>0</v>
      </c>
      <c r="AT85" s="93">
        <v>32</v>
      </c>
      <c r="AU85" s="93" t="s">
        <v>129</v>
      </c>
      <c r="AV85" s="94">
        <f t="shared" si="38"/>
        <v>0.25</v>
      </c>
      <c r="AW85" s="95">
        <v>0</v>
      </c>
      <c r="AX85" s="93">
        <v>35</v>
      </c>
      <c r="AY85" s="93" t="s">
        <v>129</v>
      </c>
      <c r="AZ85" s="94">
        <f t="shared" si="39"/>
        <v>0.5</v>
      </c>
      <c r="BA85" s="95">
        <v>0</v>
      </c>
      <c r="BB85" s="93">
        <v>27</v>
      </c>
      <c r="BC85" s="93" t="s">
        <v>129</v>
      </c>
      <c r="BD85" s="94">
        <f t="shared" si="40"/>
        <v>0.5</v>
      </c>
      <c r="BE85" s="95">
        <v>0</v>
      </c>
      <c r="BF85" s="93">
        <v>48</v>
      </c>
      <c r="BG85" s="93" t="s">
        <v>129</v>
      </c>
      <c r="BH85" s="94">
        <f t="shared" si="41"/>
        <v>0.5</v>
      </c>
      <c r="BI85" s="95">
        <v>0</v>
      </c>
      <c r="BJ85" s="93">
        <v>38</v>
      </c>
      <c r="BK85" s="93">
        <v>0</v>
      </c>
      <c r="BL85" s="94">
        <f t="shared" si="42"/>
        <v>1</v>
      </c>
      <c r="BM85" s="98">
        <f t="shared" si="43"/>
        <v>0</v>
      </c>
      <c r="BN85" s="93">
        <v>21</v>
      </c>
      <c r="BO85" s="93">
        <v>0</v>
      </c>
      <c r="BP85" s="94">
        <f t="shared" si="44"/>
        <v>1</v>
      </c>
      <c r="BQ85" s="98">
        <f t="shared" si="45"/>
        <v>0</v>
      </c>
      <c r="BR85" s="93">
        <v>37</v>
      </c>
      <c r="BS85" s="93">
        <v>0</v>
      </c>
      <c r="BT85" s="94">
        <f t="shared" si="46"/>
        <v>1</v>
      </c>
      <c r="BU85" s="98">
        <f t="shared" si="47"/>
        <v>0</v>
      </c>
      <c r="BV85" s="93">
        <v>25</v>
      </c>
      <c r="BW85" s="93">
        <v>0</v>
      </c>
      <c r="BX85" s="94">
        <f t="shared" si="48"/>
        <v>1</v>
      </c>
      <c r="BY85" s="98">
        <f t="shared" si="49"/>
        <v>0</v>
      </c>
      <c r="BZ85" s="99">
        <f>LARGE(CHOOSE({1,2,3,4,5,6,7,8,9,10,11,12,13,14,15,16,17},M85,Q85,U85,Y85,AC85,AG85,AK85,AO85,AS85,AW85,BA85,BE85,BI85,BM85,BQ85,BU85,BY85),1)+LARGE(CHOOSE({1,2,3,4,5,6,7,8,9,10,11,12,13,14,15,16,17},M85,Q85,U85,Y85,AC85,AG85,AK85,AO85,AS85,AW85,BA85,BE85,BI85,BM85,BQ85,BU85,BY85),2)+I85</f>
        <v>36.25</v>
      </c>
    </row>
    <row r="86" spans="1:78" ht="18.75" x14ac:dyDescent="0.25">
      <c r="A86" s="89">
        <v>80</v>
      </c>
      <c r="B86" s="106" t="s">
        <v>316</v>
      </c>
      <c r="C86" s="100" t="s">
        <v>31</v>
      </c>
      <c r="D86" s="101" t="s">
        <v>4</v>
      </c>
      <c r="E86" s="107" t="s">
        <v>268</v>
      </c>
      <c r="F86" s="93">
        <v>49</v>
      </c>
      <c r="G86" s="93">
        <v>0</v>
      </c>
      <c r="H86" s="94">
        <f t="shared" si="27"/>
        <v>1</v>
      </c>
      <c r="I86" s="98">
        <f t="shared" si="28"/>
        <v>0</v>
      </c>
      <c r="J86" s="89">
        <v>54</v>
      </c>
      <c r="K86" s="101" t="s">
        <v>129</v>
      </c>
      <c r="L86" s="94">
        <f t="shared" si="29"/>
        <v>0.25</v>
      </c>
      <c r="M86" s="95">
        <v>0</v>
      </c>
      <c r="N86" s="89">
        <v>42</v>
      </c>
      <c r="O86" s="89" t="s">
        <v>129</v>
      </c>
      <c r="P86" s="94">
        <f t="shared" si="30"/>
        <v>0</v>
      </c>
      <c r="Q86" s="95">
        <v>0</v>
      </c>
      <c r="R86" s="89">
        <v>54</v>
      </c>
      <c r="S86" s="93" t="s">
        <v>129</v>
      </c>
      <c r="T86" s="94">
        <f t="shared" si="31"/>
        <v>0</v>
      </c>
      <c r="U86" s="95">
        <v>0</v>
      </c>
      <c r="V86" s="89">
        <v>52</v>
      </c>
      <c r="W86" s="89" t="s">
        <v>129</v>
      </c>
      <c r="X86" s="94">
        <f t="shared" si="32"/>
        <v>0</v>
      </c>
      <c r="Y86" s="95">
        <v>0</v>
      </c>
      <c r="Z86" s="89">
        <v>37</v>
      </c>
      <c r="AA86" s="89" t="s">
        <v>129</v>
      </c>
      <c r="AB86" s="94">
        <f t="shared" si="33"/>
        <v>0</v>
      </c>
      <c r="AC86" s="95">
        <v>0</v>
      </c>
      <c r="AD86" s="89">
        <v>39</v>
      </c>
      <c r="AE86" s="89" t="s">
        <v>129</v>
      </c>
      <c r="AF86" s="94">
        <f t="shared" si="34"/>
        <v>0</v>
      </c>
      <c r="AG86" s="95">
        <v>0</v>
      </c>
      <c r="AH86" s="89">
        <v>31</v>
      </c>
      <c r="AI86" s="89" t="s">
        <v>129</v>
      </c>
      <c r="AJ86" s="94">
        <f t="shared" si="35"/>
        <v>0.25</v>
      </c>
      <c r="AK86" s="95">
        <v>0</v>
      </c>
      <c r="AL86" s="89">
        <v>31</v>
      </c>
      <c r="AM86" s="89" t="s">
        <v>129</v>
      </c>
      <c r="AN86" s="94">
        <f t="shared" si="36"/>
        <v>0.25</v>
      </c>
      <c r="AO86" s="95">
        <v>0</v>
      </c>
      <c r="AP86" s="89">
        <v>25</v>
      </c>
      <c r="AQ86" s="89" t="s">
        <v>129</v>
      </c>
      <c r="AR86" s="94">
        <f t="shared" si="37"/>
        <v>0.25</v>
      </c>
      <c r="AS86" s="95">
        <v>0</v>
      </c>
      <c r="AT86" s="89">
        <v>32</v>
      </c>
      <c r="AU86" s="89" t="s">
        <v>129</v>
      </c>
      <c r="AV86" s="94">
        <f t="shared" si="38"/>
        <v>0.25</v>
      </c>
      <c r="AW86" s="95">
        <v>0</v>
      </c>
      <c r="AX86" s="89">
        <v>35</v>
      </c>
      <c r="AY86" s="89">
        <v>30</v>
      </c>
      <c r="AZ86" s="94">
        <f t="shared" si="39"/>
        <v>0.5</v>
      </c>
      <c r="BA86" s="95">
        <f>(101-AY86)*AZ86</f>
        <v>35.5</v>
      </c>
      <c r="BB86" s="89">
        <v>27</v>
      </c>
      <c r="BC86" s="89" t="s">
        <v>129</v>
      </c>
      <c r="BD86" s="94">
        <f t="shared" si="40"/>
        <v>0.5</v>
      </c>
      <c r="BE86" s="95">
        <v>0</v>
      </c>
      <c r="BF86" s="89">
        <v>48</v>
      </c>
      <c r="BG86" s="89" t="s">
        <v>129</v>
      </c>
      <c r="BH86" s="94">
        <f t="shared" si="41"/>
        <v>0.5</v>
      </c>
      <c r="BI86" s="95">
        <v>0</v>
      </c>
      <c r="BJ86" s="93">
        <v>38</v>
      </c>
      <c r="BK86" s="93">
        <v>0</v>
      </c>
      <c r="BL86" s="94">
        <f t="shared" si="42"/>
        <v>1</v>
      </c>
      <c r="BM86" s="98">
        <f t="shared" si="43"/>
        <v>0</v>
      </c>
      <c r="BN86" s="93">
        <v>21</v>
      </c>
      <c r="BO86" s="93">
        <v>0</v>
      </c>
      <c r="BP86" s="94">
        <f t="shared" si="44"/>
        <v>1</v>
      </c>
      <c r="BQ86" s="98">
        <f t="shared" si="45"/>
        <v>0</v>
      </c>
      <c r="BR86" s="93">
        <v>37</v>
      </c>
      <c r="BS86" s="93">
        <v>0</v>
      </c>
      <c r="BT86" s="94">
        <f t="shared" si="46"/>
        <v>1</v>
      </c>
      <c r="BU86" s="98">
        <f t="shared" si="47"/>
        <v>0</v>
      </c>
      <c r="BV86" s="93">
        <v>25</v>
      </c>
      <c r="BW86" s="93">
        <v>0</v>
      </c>
      <c r="BX86" s="94">
        <f t="shared" si="48"/>
        <v>1</v>
      </c>
      <c r="BY86" s="98">
        <f t="shared" si="49"/>
        <v>0</v>
      </c>
      <c r="BZ86" s="99">
        <f>LARGE(CHOOSE({1,2,3,4,5,6,7,8,9,10,11,12,13,14,15,16,17},M86,Q86,U86,Y86,AC86,AG86,AK86,AO86,AS86,AW86,BA86,BE86,BI86,BM86,BQ86,BU86,BY86),1)+LARGE(CHOOSE({1,2,3,4,5,6,7,8,9,10,11,12,13,14,15,16,17},M86,Q86,U86,Y86,AC86,AG86,AK86,AO86,AS86,AW86,BA86,BE86,BI86,BM86,BQ86,BU86,BY86),2)+I86</f>
        <v>35.5</v>
      </c>
    </row>
    <row r="87" spans="1:78" ht="18.75" x14ac:dyDescent="0.25">
      <c r="A87" s="89">
        <v>81</v>
      </c>
      <c r="B87" s="111" t="s">
        <v>284</v>
      </c>
      <c r="C87" s="111" t="s">
        <v>10</v>
      </c>
      <c r="D87" s="112" t="s">
        <v>4</v>
      </c>
      <c r="E87" s="102" t="s">
        <v>285</v>
      </c>
      <c r="F87" s="93">
        <v>49</v>
      </c>
      <c r="G87" s="93">
        <v>0</v>
      </c>
      <c r="H87" s="94">
        <f t="shared" si="27"/>
        <v>1</v>
      </c>
      <c r="I87" s="98">
        <f t="shared" si="28"/>
        <v>0</v>
      </c>
      <c r="J87" s="93">
        <v>54</v>
      </c>
      <c r="K87" s="112" t="s">
        <v>129</v>
      </c>
      <c r="L87" s="94">
        <f t="shared" si="29"/>
        <v>0.25</v>
      </c>
      <c r="M87" s="113">
        <v>0</v>
      </c>
      <c r="N87" s="93">
        <v>42</v>
      </c>
      <c r="O87" s="93" t="s">
        <v>129</v>
      </c>
      <c r="P87" s="94">
        <f t="shared" si="30"/>
        <v>0</v>
      </c>
      <c r="Q87" s="113">
        <v>0</v>
      </c>
      <c r="R87" s="93">
        <v>54</v>
      </c>
      <c r="S87" s="93" t="s">
        <v>129</v>
      </c>
      <c r="T87" s="94">
        <f t="shared" si="31"/>
        <v>0</v>
      </c>
      <c r="U87" s="113">
        <v>0</v>
      </c>
      <c r="V87" s="93">
        <v>52</v>
      </c>
      <c r="W87" s="93" t="s">
        <v>129</v>
      </c>
      <c r="X87" s="94">
        <f t="shared" si="32"/>
        <v>0</v>
      </c>
      <c r="Y87" s="113">
        <v>0</v>
      </c>
      <c r="Z87" s="93">
        <v>37</v>
      </c>
      <c r="AA87" s="93" t="s">
        <v>129</v>
      </c>
      <c r="AB87" s="94">
        <f t="shared" si="33"/>
        <v>0</v>
      </c>
      <c r="AC87" s="113">
        <v>0</v>
      </c>
      <c r="AD87" s="93">
        <v>39</v>
      </c>
      <c r="AE87" s="93" t="s">
        <v>129</v>
      </c>
      <c r="AF87" s="94">
        <f t="shared" si="34"/>
        <v>0</v>
      </c>
      <c r="AG87" s="113">
        <v>0</v>
      </c>
      <c r="AH87" s="93">
        <v>31</v>
      </c>
      <c r="AI87" s="93" t="s">
        <v>129</v>
      </c>
      <c r="AJ87" s="94">
        <f t="shared" si="35"/>
        <v>0.25</v>
      </c>
      <c r="AK87" s="113">
        <v>0</v>
      </c>
      <c r="AL87" s="93">
        <v>31</v>
      </c>
      <c r="AM87" s="93" t="s">
        <v>129</v>
      </c>
      <c r="AN87" s="94">
        <f t="shared" si="36"/>
        <v>0.25</v>
      </c>
      <c r="AO87" s="113">
        <v>0</v>
      </c>
      <c r="AP87" s="93">
        <v>25</v>
      </c>
      <c r="AQ87" s="93" t="s">
        <v>129</v>
      </c>
      <c r="AR87" s="94">
        <f t="shared" si="37"/>
        <v>0.25</v>
      </c>
      <c r="AS87" s="113">
        <v>0</v>
      </c>
      <c r="AT87" s="93">
        <v>32</v>
      </c>
      <c r="AU87" s="93" t="s">
        <v>129</v>
      </c>
      <c r="AV87" s="94">
        <f t="shared" si="38"/>
        <v>0.25</v>
      </c>
      <c r="AW87" s="113">
        <v>0</v>
      </c>
      <c r="AX87" s="93">
        <v>35</v>
      </c>
      <c r="AY87" s="93" t="s">
        <v>129</v>
      </c>
      <c r="AZ87" s="94">
        <f t="shared" si="39"/>
        <v>0.5</v>
      </c>
      <c r="BA87" s="113">
        <v>0</v>
      </c>
      <c r="BB87" s="93">
        <v>27</v>
      </c>
      <c r="BC87" s="93" t="s">
        <v>129</v>
      </c>
      <c r="BD87" s="94">
        <f t="shared" si="40"/>
        <v>0.5</v>
      </c>
      <c r="BE87" s="113">
        <v>0</v>
      </c>
      <c r="BF87" s="93">
        <v>48</v>
      </c>
      <c r="BG87" s="93">
        <v>32</v>
      </c>
      <c r="BH87" s="94">
        <f t="shared" si="41"/>
        <v>0.5</v>
      </c>
      <c r="BI87" s="113">
        <f>(101-BG87)*BH87</f>
        <v>34.5</v>
      </c>
      <c r="BJ87" s="93">
        <v>38</v>
      </c>
      <c r="BK87" s="93">
        <v>0</v>
      </c>
      <c r="BL87" s="94">
        <f t="shared" si="42"/>
        <v>1</v>
      </c>
      <c r="BM87" s="98">
        <f t="shared" si="43"/>
        <v>0</v>
      </c>
      <c r="BN87" s="93">
        <v>21</v>
      </c>
      <c r="BO87" s="93">
        <v>0</v>
      </c>
      <c r="BP87" s="94">
        <f t="shared" si="44"/>
        <v>1</v>
      </c>
      <c r="BQ87" s="98">
        <f t="shared" si="45"/>
        <v>0</v>
      </c>
      <c r="BR87" s="93">
        <v>37</v>
      </c>
      <c r="BS87" s="93">
        <v>0</v>
      </c>
      <c r="BT87" s="94">
        <f t="shared" si="46"/>
        <v>1</v>
      </c>
      <c r="BU87" s="98">
        <f t="shared" si="47"/>
        <v>0</v>
      </c>
      <c r="BV87" s="93">
        <v>25</v>
      </c>
      <c r="BW87" s="93">
        <v>0</v>
      </c>
      <c r="BX87" s="94">
        <f t="shared" si="48"/>
        <v>1</v>
      </c>
      <c r="BY87" s="98">
        <f t="shared" si="49"/>
        <v>0</v>
      </c>
      <c r="BZ87" s="99">
        <f>LARGE(CHOOSE({1,2,3,4,5,6,7,8,9,10,11,12,13,14,15,16,17},M87,Q87,U87,Y87,AC87,AG87,AK87,AO87,AS87,AW87,BA87,BE87,BI87,BM87,BQ87,BU87,BY87),1)+LARGE(CHOOSE({1,2,3,4,5,6,7,8,9,10,11,12,13,14,15,16,17},M87,Q87,U87,Y87,AC87,AG87,AK87,AO87,AS87,AW87,BA87,BE87,BI87,BM87,BQ87,BU87,BY87),2)+I87</f>
        <v>34.5</v>
      </c>
    </row>
    <row r="88" spans="1:78" ht="18.75" x14ac:dyDescent="0.25">
      <c r="A88" s="89">
        <v>82</v>
      </c>
      <c r="B88" s="111" t="s">
        <v>291</v>
      </c>
      <c r="C88" s="111" t="s">
        <v>10</v>
      </c>
      <c r="D88" s="112" t="s">
        <v>4</v>
      </c>
      <c r="E88" s="102" t="s">
        <v>292</v>
      </c>
      <c r="F88" s="93">
        <v>49</v>
      </c>
      <c r="G88" s="93">
        <v>0</v>
      </c>
      <c r="H88" s="94">
        <f t="shared" si="27"/>
        <v>1</v>
      </c>
      <c r="I88" s="98">
        <f t="shared" si="28"/>
        <v>0</v>
      </c>
      <c r="J88" s="93">
        <v>54</v>
      </c>
      <c r="K88" s="112" t="s">
        <v>129</v>
      </c>
      <c r="L88" s="94">
        <f t="shared" si="29"/>
        <v>0.25</v>
      </c>
      <c r="M88" s="113">
        <v>0</v>
      </c>
      <c r="N88" s="93">
        <v>42</v>
      </c>
      <c r="O88" s="93" t="s">
        <v>129</v>
      </c>
      <c r="P88" s="94">
        <f t="shared" si="30"/>
        <v>0</v>
      </c>
      <c r="Q88" s="113">
        <v>0</v>
      </c>
      <c r="R88" s="93">
        <v>54</v>
      </c>
      <c r="S88" s="93" t="s">
        <v>129</v>
      </c>
      <c r="T88" s="94">
        <f t="shared" si="31"/>
        <v>0</v>
      </c>
      <c r="U88" s="113">
        <v>0</v>
      </c>
      <c r="V88" s="93">
        <v>52</v>
      </c>
      <c r="W88" s="93" t="s">
        <v>129</v>
      </c>
      <c r="X88" s="94">
        <f t="shared" si="32"/>
        <v>0</v>
      </c>
      <c r="Y88" s="113">
        <v>0</v>
      </c>
      <c r="Z88" s="93">
        <v>37</v>
      </c>
      <c r="AA88" s="93" t="s">
        <v>129</v>
      </c>
      <c r="AB88" s="94">
        <f t="shared" si="33"/>
        <v>0</v>
      </c>
      <c r="AC88" s="113">
        <v>0</v>
      </c>
      <c r="AD88" s="93">
        <v>39</v>
      </c>
      <c r="AE88" s="93" t="s">
        <v>129</v>
      </c>
      <c r="AF88" s="94">
        <f t="shared" si="34"/>
        <v>0</v>
      </c>
      <c r="AG88" s="113">
        <v>0</v>
      </c>
      <c r="AH88" s="93">
        <v>31</v>
      </c>
      <c r="AI88" s="93" t="s">
        <v>129</v>
      </c>
      <c r="AJ88" s="94">
        <f t="shared" si="35"/>
        <v>0.25</v>
      </c>
      <c r="AK88" s="113">
        <v>0</v>
      </c>
      <c r="AL88" s="93">
        <v>31</v>
      </c>
      <c r="AM88" s="93" t="s">
        <v>129</v>
      </c>
      <c r="AN88" s="94">
        <f t="shared" si="36"/>
        <v>0.25</v>
      </c>
      <c r="AO88" s="113">
        <v>0</v>
      </c>
      <c r="AP88" s="93">
        <v>25</v>
      </c>
      <c r="AQ88" s="93" t="s">
        <v>129</v>
      </c>
      <c r="AR88" s="94">
        <f t="shared" si="37"/>
        <v>0.25</v>
      </c>
      <c r="AS88" s="113">
        <v>0</v>
      </c>
      <c r="AT88" s="93">
        <v>32</v>
      </c>
      <c r="AU88" s="93" t="s">
        <v>129</v>
      </c>
      <c r="AV88" s="94">
        <f t="shared" si="38"/>
        <v>0.25</v>
      </c>
      <c r="AW88" s="113">
        <v>0</v>
      </c>
      <c r="AX88" s="93">
        <v>35</v>
      </c>
      <c r="AY88" s="93" t="s">
        <v>129</v>
      </c>
      <c r="AZ88" s="94">
        <f t="shared" si="39"/>
        <v>0.5</v>
      </c>
      <c r="BA88" s="113">
        <v>0</v>
      </c>
      <c r="BB88" s="93">
        <v>27</v>
      </c>
      <c r="BC88" s="93" t="s">
        <v>129</v>
      </c>
      <c r="BD88" s="94">
        <f t="shared" si="40"/>
        <v>0.5</v>
      </c>
      <c r="BE88" s="113">
        <v>0</v>
      </c>
      <c r="BF88" s="93">
        <v>48</v>
      </c>
      <c r="BG88" s="93">
        <v>38</v>
      </c>
      <c r="BH88" s="94">
        <f t="shared" si="41"/>
        <v>0.5</v>
      </c>
      <c r="BI88" s="113">
        <f>(101-BG88)*BH88</f>
        <v>31.5</v>
      </c>
      <c r="BJ88" s="93">
        <v>38</v>
      </c>
      <c r="BK88" s="93">
        <v>0</v>
      </c>
      <c r="BL88" s="94">
        <f t="shared" si="42"/>
        <v>1</v>
      </c>
      <c r="BM88" s="98">
        <f t="shared" si="43"/>
        <v>0</v>
      </c>
      <c r="BN88" s="93">
        <v>21</v>
      </c>
      <c r="BO88" s="93">
        <v>0</v>
      </c>
      <c r="BP88" s="94">
        <f t="shared" si="44"/>
        <v>1</v>
      </c>
      <c r="BQ88" s="98">
        <f t="shared" si="45"/>
        <v>0</v>
      </c>
      <c r="BR88" s="93">
        <v>37</v>
      </c>
      <c r="BS88" s="93">
        <v>0</v>
      </c>
      <c r="BT88" s="94">
        <f t="shared" si="46"/>
        <v>1</v>
      </c>
      <c r="BU88" s="98">
        <f t="shared" si="47"/>
        <v>0</v>
      </c>
      <c r="BV88" s="93">
        <v>25</v>
      </c>
      <c r="BW88" s="93">
        <v>0</v>
      </c>
      <c r="BX88" s="94">
        <f t="shared" si="48"/>
        <v>1</v>
      </c>
      <c r="BY88" s="98">
        <f t="shared" si="49"/>
        <v>0</v>
      </c>
      <c r="BZ88" s="99">
        <f>LARGE(CHOOSE({1,2,3,4,5,6,7,8,9,10,11,12,13,14,15,16,17},M88,Q88,U88,Y88,AC88,AG88,AK88,AO88,AS88,AW88,BA88,BE88,BI88,BM88,BQ88,BU88,BY88),1)+LARGE(CHOOSE({1,2,3,4,5,6,7,8,9,10,11,12,13,14,15,16,17},M88,Q88,U88,Y88,AC88,AG88,AK88,AO88,AS88,AW88,BA88,BE88,BI88,BM88,BQ88,BU88,BY88),2)+I88</f>
        <v>31.5</v>
      </c>
    </row>
    <row r="89" spans="1:78" ht="18.75" x14ac:dyDescent="0.25">
      <c r="A89" s="89">
        <v>83</v>
      </c>
      <c r="B89" s="110" t="s">
        <v>290</v>
      </c>
      <c r="C89" s="110" t="s">
        <v>6</v>
      </c>
      <c r="D89" s="101" t="s">
        <v>5</v>
      </c>
      <c r="E89" s="102" t="s">
        <v>260</v>
      </c>
      <c r="F89" s="93">
        <v>49</v>
      </c>
      <c r="G89" s="93">
        <v>0</v>
      </c>
      <c r="H89" s="94">
        <f t="shared" si="27"/>
        <v>1</v>
      </c>
      <c r="I89" s="98">
        <f t="shared" si="28"/>
        <v>0</v>
      </c>
      <c r="J89" s="93">
        <v>54</v>
      </c>
      <c r="K89" s="93">
        <v>46</v>
      </c>
      <c r="L89" s="94">
        <f t="shared" si="29"/>
        <v>0.25</v>
      </c>
      <c r="M89" s="95">
        <f>(101-K89)*L89</f>
        <v>13.75</v>
      </c>
      <c r="N89" s="93">
        <v>62</v>
      </c>
      <c r="O89" s="89" t="s">
        <v>129</v>
      </c>
      <c r="P89" s="94">
        <f t="shared" si="30"/>
        <v>0</v>
      </c>
      <c r="Q89" s="95">
        <v>0</v>
      </c>
      <c r="R89" s="93">
        <v>54</v>
      </c>
      <c r="S89" s="93" t="s">
        <v>129</v>
      </c>
      <c r="T89" s="94">
        <f t="shared" si="31"/>
        <v>0</v>
      </c>
      <c r="U89" s="95">
        <v>0</v>
      </c>
      <c r="V89" s="93">
        <v>52</v>
      </c>
      <c r="W89" s="93" t="s">
        <v>129</v>
      </c>
      <c r="X89" s="94">
        <f t="shared" si="32"/>
        <v>0</v>
      </c>
      <c r="Y89" s="95">
        <v>0</v>
      </c>
      <c r="Z89" s="93">
        <v>37</v>
      </c>
      <c r="AA89" s="93" t="s">
        <v>129</v>
      </c>
      <c r="AB89" s="94">
        <f t="shared" si="33"/>
        <v>0</v>
      </c>
      <c r="AC89" s="95">
        <v>0</v>
      </c>
      <c r="AD89" s="93">
        <v>39</v>
      </c>
      <c r="AE89" s="93" t="s">
        <v>129</v>
      </c>
      <c r="AF89" s="94">
        <f t="shared" si="34"/>
        <v>0</v>
      </c>
      <c r="AG89" s="95">
        <v>0</v>
      </c>
      <c r="AH89" s="93">
        <v>31</v>
      </c>
      <c r="AI89" s="93">
        <v>30</v>
      </c>
      <c r="AJ89" s="94">
        <f t="shared" si="35"/>
        <v>0.25</v>
      </c>
      <c r="AK89" s="95">
        <f>(101-AI89)*AJ89</f>
        <v>17.75</v>
      </c>
      <c r="AL89" s="93">
        <v>31</v>
      </c>
      <c r="AM89" s="93" t="s">
        <v>129</v>
      </c>
      <c r="AN89" s="94">
        <f t="shared" si="36"/>
        <v>0.25</v>
      </c>
      <c r="AO89" s="95">
        <v>0</v>
      </c>
      <c r="AP89" s="93">
        <v>25</v>
      </c>
      <c r="AQ89" s="93" t="s">
        <v>129</v>
      </c>
      <c r="AR89" s="94">
        <f t="shared" si="37"/>
        <v>0.25</v>
      </c>
      <c r="AS89" s="95">
        <v>0</v>
      </c>
      <c r="AT89" s="93">
        <v>32</v>
      </c>
      <c r="AU89" s="93" t="s">
        <v>129</v>
      </c>
      <c r="AV89" s="94">
        <f t="shared" si="38"/>
        <v>0.25</v>
      </c>
      <c r="AW89" s="95">
        <v>0</v>
      </c>
      <c r="AX89" s="93">
        <v>35</v>
      </c>
      <c r="AY89" s="93" t="s">
        <v>129</v>
      </c>
      <c r="AZ89" s="94">
        <f t="shared" si="39"/>
        <v>0.5</v>
      </c>
      <c r="BA89" s="95">
        <v>0</v>
      </c>
      <c r="BB89" s="93">
        <v>27</v>
      </c>
      <c r="BC89" s="93" t="s">
        <v>129</v>
      </c>
      <c r="BD89" s="94">
        <f t="shared" si="40"/>
        <v>0.5</v>
      </c>
      <c r="BE89" s="95">
        <v>0</v>
      </c>
      <c r="BF89" s="93">
        <v>48</v>
      </c>
      <c r="BG89" s="93" t="s">
        <v>129</v>
      </c>
      <c r="BH89" s="94">
        <f t="shared" si="41"/>
        <v>0.5</v>
      </c>
      <c r="BI89" s="95">
        <v>0</v>
      </c>
      <c r="BJ89" s="93">
        <v>38</v>
      </c>
      <c r="BK89" s="93">
        <v>0</v>
      </c>
      <c r="BL89" s="94">
        <f t="shared" si="42"/>
        <v>1</v>
      </c>
      <c r="BM89" s="98">
        <f t="shared" si="43"/>
        <v>0</v>
      </c>
      <c r="BN89" s="93">
        <v>21</v>
      </c>
      <c r="BO89" s="93">
        <v>0</v>
      </c>
      <c r="BP89" s="94">
        <f t="shared" si="44"/>
        <v>1</v>
      </c>
      <c r="BQ89" s="98">
        <f t="shared" si="45"/>
        <v>0</v>
      </c>
      <c r="BR89" s="93">
        <v>37</v>
      </c>
      <c r="BS89" s="93">
        <v>0</v>
      </c>
      <c r="BT89" s="94">
        <f t="shared" si="46"/>
        <v>1</v>
      </c>
      <c r="BU89" s="98">
        <f t="shared" si="47"/>
        <v>0</v>
      </c>
      <c r="BV89" s="93">
        <v>25</v>
      </c>
      <c r="BW89" s="93">
        <v>0</v>
      </c>
      <c r="BX89" s="94">
        <f t="shared" si="48"/>
        <v>1</v>
      </c>
      <c r="BY89" s="98">
        <f t="shared" si="49"/>
        <v>0</v>
      </c>
      <c r="BZ89" s="99">
        <f>LARGE(CHOOSE({1,2,3,4,5,6,7,8,9,10,11,12,13,14,15,16,17},M89,Q89,U89,Y89,AC89,AG89,AK89,AO89,AS89,AW89,BA89,BE89,BI89,BM89,BQ89,BU89,BY89),1)+LARGE(CHOOSE({1,2,3,4,5,6,7,8,9,10,11,12,13,14,15,16,17},M89,Q89,U89,Y89,AC89,AG89,AK89,AO89,AS89,AW89,BA89,BE89,BI89,BM89,BQ89,BU89,BY89),2)+I89</f>
        <v>31.5</v>
      </c>
    </row>
    <row r="90" spans="1:78" ht="18.75" x14ac:dyDescent="0.25">
      <c r="A90" s="89">
        <v>84</v>
      </c>
      <c r="B90" s="111" t="s">
        <v>215</v>
      </c>
      <c r="C90" s="111" t="s">
        <v>10</v>
      </c>
      <c r="D90" s="112" t="s">
        <v>4</v>
      </c>
      <c r="E90" s="102" t="s">
        <v>216</v>
      </c>
      <c r="F90" s="93">
        <v>49</v>
      </c>
      <c r="G90" s="93">
        <v>0</v>
      </c>
      <c r="H90" s="94">
        <f t="shared" si="27"/>
        <v>1</v>
      </c>
      <c r="I90" s="98">
        <f t="shared" si="28"/>
        <v>0</v>
      </c>
      <c r="J90" s="93">
        <v>54</v>
      </c>
      <c r="K90" s="112" t="s">
        <v>129</v>
      </c>
      <c r="L90" s="94">
        <f t="shared" si="29"/>
        <v>0.25</v>
      </c>
      <c r="M90" s="113">
        <v>0</v>
      </c>
      <c r="N90" s="93">
        <v>42</v>
      </c>
      <c r="O90" s="93" t="s">
        <v>129</v>
      </c>
      <c r="P90" s="94">
        <f t="shared" si="30"/>
        <v>0</v>
      </c>
      <c r="Q90" s="113">
        <v>0</v>
      </c>
      <c r="R90" s="93">
        <v>54</v>
      </c>
      <c r="S90" s="93" t="s">
        <v>129</v>
      </c>
      <c r="T90" s="94">
        <f t="shared" si="31"/>
        <v>0</v>
      </c>
      <c r="U90" s="113">
        <v>0</v>
      </c>
      <c r="V90" s="93">
        <v>52</v>
      </c>
      <c r="W90" s="93" t="s">
        <v>129</v>
      </c>
      <c r="X90" s="94">
        <f t="shared" si="32"/>
        <v>0</v>
      </c>
      <c r="Y90" s="113">
        <v>0</v>
      </c>
      <c r="Z90" s="93">
        <v>37</v>
      </c>
      <c r="AA90" s="93" t="s">
        <v>129</v>
      </c>
      <c r="AB90" s="94">
        <f t="shared" si="33"/>
        <v>0</v>
      </c>
      <c r="AC90" s="113">
        <v>0</v>
      </c>
      <c r="AD90" s="93">
        <v>39</v>
      </c>
      <c r="AE90" s="93" t="s">
        <v>129</v>
      </c>
      <c r="AF90" s="94">
        <f t="shared" si="34"/>
        <v>0</v>
      </c>
      <c r="AG90" s="113">
        <v>0</v>
      </c>
      <c r="AH90" s="93">
        <v>31</v>
      </c>
      <c r="AI90" s="93" t="s">
        <v>129</v>
      </c>
      <c r="AJ90" s="94">
        <f t="shared" si="35"/>
        <v>0.25</v>
      </c>
      <c r="AK90" s="113">
        <v>0</v>
      </c>
      <c r="AL90" s="93">
        <v>31</v>
      </c>
      <c r="AM90" s="93" t="s">
        <v>129</v>
      </c>
      <c r="AN90" s="94">
        <f t="shared" si="36"/>
        <v>0.25</v>
      </c>
      <c r="AO90" s="113">
        <v>0</v>
      </c>
      <c r="AP90" s="93">
        <v>25</v>
      </c>
      <c r="AQ90" s="93" t="s">
        <v>129</v>
      </c>
      <c r="AR90" s="94">
        <f t="shared" si="37"/>
        <v>0.25</v>
      </c>
      <c r="AS90" s="113">
        <v>0</v>
      </c>
      <c r="AT90" s="93">
        <v>32</v>
      </c>
      <c r="AU90" s="93" t="s">
        <v>129</v>
      </c>
      <c r="AV90" s="94">
        <f t="shared" si="38"/>
        <v>0.25</v>
      </c>
      <c r="AW90" s="113">
        <v>0</v>
      </c>
      <c r="AX90" s="93">
        <v>35</v>
      </c>
      <c r="AY90" s="93" t="s">
        <v>129</v>
      </c>
      <c r="AZ90" s="94">
        <f t="shared" si="39"/>
        <v>0.5</v>
      </c>
      <c r="BA90" s="113">
        <v>0</v>
      </c>
      <c r="BB90" s="93">
        <v>27</v>
      </c>
      <c r="BC90" s="93" t="s">
        <v>129</v>
      </c>
      <c r="BD90" s="94">
        <f t="shared" si="40"/>
        <v>0.5</v>
      </c>
      <c r="BE90" s="113">
        <v>0</v>
      </c>
      <c r="BF90" s="93">
        <v>48</v>
      </c>
      <c r="BG90" s="93">
        <v>39</v>
      </c>
      <c r="BH90" s="94">
        <f t="shared" si="41"/>
        <v>0.5</v>
      </c>
      <c r="BI90" s="113">
        <f t="shared" ref="BI90:BI96" si="50">(101-BG90)*BH90</f>
        <v>31</v>
      </c>
      <c r="BJ90" s="93">
        <v>38</v>
      </c>
      <c r="BK90" s="93">
        <v>0</v>
      </c>
      <c r="BL90" s="94">
        <f t="shared" si="42"/>
        <v>1</v>
      </c>
      <c r="BM90" s="98">
        <f t="shared" si="43"/>
        <v>0</v>
      </c>
      <c r="BN90" s="93">
        <v>21</v>
      </c>
      <c r="BO90" s="93">
        <v>0</v>
      </c>
      <c r="BP90" s="94">
        <f t="shared" si="44"/>
        <v>1</v>
      </c>
      <c r="BQ90" s="98">
        <f t="shared" si="45"/>
        <v>0</v>
      </c>
      <c r="BR90" s="93">
        <v>37</v>
      </c>
      <c r="BS90" s="93">
        <v>0</v>
      </c>
      <c r="BT90" s="94">
        <f t="shared" si="46"/>
        <v>1</v>
      </c>
      <c r="BU90" s="98">
        <f t="shared" si="47"/>
        <v>0</v>
      </c>
      <c r="BV90" s="93">
        <v>25</v>
      </c>
      <c r="BW90" s="93">
        <v>0</v>
      </c>
      <c r="BX90" s="94">
        <f t="shared" si="48"/>
        <v>1</v>
      </c>
      <c r="BY90" s="98">
        <f t="shared" si="49"/>
        <v>0</v>
      </c>
      <c r="BZ90" s="99">
        <f>LARGE(CHOOSE({1,2,3,4,5,6,7,8,9,10,11,12,13,14,15,16,17},M90,Q90,U90,Y90,AC90,AG90,AK90,AO90,AS90,AW90,BA90,BE90,BI90,BM90,BQ90,BU90,BY90),1)+LARGE(CHOOSE({1,2,3,4,5,6,7,8,9,10,11,12,13,14,15,16,17},M90,Q90,U90,Y90,AC90,AG90,AK90,AO90,AS90,AW90,BA90,BE90,BI90,BM90,BQ90,BU90,BY90),2)+I90</f>
        <v>31</v>
      </c>
    </row>
    <row r="91" spans="1:78" ht="18.75" x14ac:dyDescent="0.25">
      <c r="A91" s="89">
        <v>85</v>
      </c>
      <c r="B91" s="111" t="s">
        <v>296</v>
      </c>
      <c r="C91" s="111" t="s">
        <v>10</v>
      </c>
      <c r="D91" s="112" t="s">
        <v>4</v>
      </c>
      <c r="E91" s="102" t="s">
        <v>297</v>
      </c>
      <c r="F91" s="93">
        <v>49</v>
      </c>
      <c r="G91" s="93">
        <v>0</v>
      </c>
      <c r="H91" s="94">
        <f t="shared" si="27"/>
        <v>1</v>
      </c>
      <c r="I91" s="98">
        <f t="shared" si="28"/>
        <v>0</v>
      </c>
      <c r="J91" s="93">
        <v>54</v>
      </c>
      <c r="K91" s="112" t="s">
        <v>129</v>
      </c>
      <c r="L91" s="94">
        <f t="shared" si="29"/>
        <v>0.25</v>
      </c>
      <c r="M91" s="113">
        <v>0</v>
      </c>
      <c r="N91" s="93">
        <v>42</v>
      </c>
      <c r="O91" s="93" t="s">
        <v>129</v>
      </c>
      <c r="P91" s="94">
        <f t="shared" si="30"/>
        <v>0</v>
      </c>
      <c r="Q91" s="113">
        <v>0</v>
      </c>
      <c r="R91" s="93">
        <v>54</v>
      </c>
      <c r="S91" s="93" t="s">
        <v>129</v>
      </c>
      <c r="T91" s="94">
        <f t="shared" si="31"/>
        <v>0</v>
      </c>
      <c r="U91" s="113">
        <v>0</v>
      </c>
      <c r="V91" s="93">
        <v>52</v>
      </c>
      <c r="W91" s="93" t="s">
        <v>129</v>
      </c>
      <c r="X91" s="94">
        <f t="shared" si="32"/>
        <v>0</v>
      </c>
      <c r="Y91" s="113">
        <v>0</v>
      </c>
      <c r="Z91" s="93">
        <v>37</v>
      </c>
      <c r="AA91" s="93" t="s">
        <v>129</v>
      </c>
      <c r="AB91" s="94">
        <f t="shared" si="33"/>
        <v>0</v>
      </c>
      <c r="AC91" s="113">
        <v>0</v>
      </c>
      <c r="AD91" s="93">
        <v>39</v>
      </c>
      <c r="AE91" s="93" t="s">
        <v>129</v>
      </c>
      <c r="AF91" s="94">
        <f t="shared" si="34"/>
        <v>0</v>
      </c>
      <c r="AG91" s="113">
        <v>0</v>
      </c>
      <c r="AH91" s="93">
        <v>31</v>
      </c>
      <c r="AI91" s="93" t="s">
        <v>129</v>
      </c>
      <c r="AJ91" s="94">
        <f t="shared" si="35"/>
        <v>0.25</v>
      </c>
      <c r="AK91" s="113">
        <v>0</v>
      </c>
      <c r="AL91" s="93">
        <v>31</v>
      </c>
      <c r="AM91" s="93" t="s">
        <v>129</v>
      </c>
      <c r="AN91" s="94">
        <f t="shared" si="36"/>
        <v>0.25</v>
      </c>
      <c r="AO91" s="113">
        <v>0</v>
      </c>
      <c r="AP91" s="93">
        <v>25</v>
      </c>
      <c r="AQ91" s="93" t="s">
        <v>129</v>
      </c>
      <c r="AR91" s="94">
        <f t="shared" si="37"/>
        <v>0.25</v>
      </c>
      <c r="AS91" s="113">
        <v>0</v>
      </c>
      <c r="AT91" s="93">
        <v>32</v>
      </c>
      <c r="AU91" s="93" t="s">
        <v>129</v>
      </c>
      <c r="AV91" s="94">
        <f t="shared" si="38"/>
        <v>0.25</v>
      </c>
      <c r="AW91" s="113">
        <v>0</v>
      </c>
      <c r="AX91" s="93">
        <v>35</v>
      </c>
      <c r="AY91" s="93" t="s">
        <v>129</v>
      </c>
      <c r="AZ91" s="94">
        <f t="shared" si="39"/>
        <v>0.5</v>
      </c>
      <c r="BA91" s="113">
        <v>0</v>
      </c>
      <c r="BB91" s="93">
        <v>27</v>
      </c>
      <c r="BC91" s="93" t="s">
        <v>129</v>
      </c>
      <c r="BD91" s="94">
        <f t="shared" si="40"/>
        <v>0.5</v>
      </c>
      <c r="BE91" s="113">
        <v>0</v>
      </c>
      <c r="BF91" s="93">
        <v>48</v>
      </c>
      <c r="BG91" s="93">
        <v>41</v>
      </c>
      <c r="BH91" s="94">
        <f t="shared" si="41"/>
        <v>0.5</v>
      </c>
      <c r="BI91" s="113">
        <f t="shared" si="50"/>
        <v>30</v>
      </c>
      <c r="BJ91" s="93">
        <v>38</v>
      </c>
      <c r="BK91" s="93">
        <v>0</v>
      </c>
      <c r="BL91" s="94">
        <f t="shared" si="42"/>
        <v>1</v>
      </c>
      <c r="BM91" s="98">
        <f t="shared" si="43"/>
        <v>0</v>
      </c>
      <c r="BN91" s="93">
        <v>21</v>
      </c>
      <c r="BO91" s="93">
        <v>0</v>
      </c>
      <c r="BP91" s="94">
        <f t="shared" si="44"/>
        <v>1</v>
      </c>
      <c r="BQ91" s="98">
        <f t="shared" si="45"/>
        <v>0</v>
      </c>
      <c r="BR91" s="93">
        <v>37</v>
      </c>
      <c r="BS91" s="93">
        <v>0</v>
      </c>
      <c r="BT91" s="94">
        <f t="shared" si="46"/>
        <v>1</v>
      </c>
      <c r="BU91" s="98">
        <f t="shared" si="47"/>
        <v>0</v>
      </c>
      <c r="BV91" s="93">
        <v>25</v>
      </c>
      <c r="BW91" s="93">
        <v>0</v>
      </c>
      <c r="BX91" s="94">
        <f t="shared" si="48"/>
        <v>1</v>
      </c>
      <c r="BY91" s="98">
        <f t="shared" si="49"/>
        <v>0</v>
      </c>
      <c r="BZ91" s="99">
        <f>LARGE(CHOOSE({1,2,3,4,5,6,7,8,9,10,11,12,13,14,15,16,17},M91,Q91,U91,Y91,AC91,AG91,AK91,AO91,AS91,AW91,BA91,BE91,BI91,BM91,BQ91,BU91,BY91),1)+LARGE(CHOOSE({1,2,3,4,5,6,7,8,9,10,11,12,13,14,15,16,17},M91,Q91,U91,Y91,AC91,AG91,AK91,AO91,AS91,AW91,BA91,BE91,BI91,BM91,BQ91,BU91,BY91),2)+I91</f>
        <v>30</v>
      </c>
    </row>
    <row r="92" spans="1:78" ht="18.75" x14ac:dyDescent="0.25">
      <c r="A92" s="89">
        <v>86</v>
      </c>
      <c r="B92" s="111" t="s">
        <v>298</v>
      </c>
      <c r="C92" s="111" t="s">
        <v>53</v>
      </c>
      <c r="D92" s="112" t="s">
        <v>5</v>
      </c>
      <c r="E92" s="102" t="s">
        <v>299</v>
      </c>
      <c r="F92" s="93">
        <v>49</v>
      </c>
      <c r="G92" s="93">
        <v>0</v>
      </c>
      <c r="H92" s="94">
        <f t="shared" si="27"/>
        <v>1</v>
      </c>
      <c r="I92" s="98">
        <f t="shared" si="28"/>
        <v>0</v>
      </c>
      <c r="J92" s="93">
        <v>54</v>
      </c>
      <c r="K92" s="112" t="s">
        <v>129</v>
      </c>
      <c r="L92" s="94">
        <f t="shared" si="29"/>
        <v>0.25</v>
      </c>
      <c r="M92" s="113">
        <v>0</v>
      </c>
      <c r="N92" s="93">
        <v>42</v>
      </c>
      <c r="O92" s="93" t="s">
        <v>129</v>
      </c>
      <c r="P92" s="94">
        <f t="shared" si="30"/>
        <v>0</v>
      </c>
      <c r="Q92" s="113">
        <v>0</v>
      </c>
      <c r="R92" s="93">
        <v>54</v>
      </c>
      <c r="S92" s="93" t="s">
        <v>129</v>
      </c>
      <c r="T92" s="94">
        <f t="shared" si="31"/>
        <v>0</v>
      </c>
      <c r="U92" s="113">
        <v>0</v>
      </c>
      <c r="V92" s="93">
        <v>52</v>
      </c>
      <c r="W92" s="93" t="s">
        <v>129</v>
      </c>
      <c r="X92" s="94">
        <f t="shared" si="32"/>
        <v>0</v>
      </c>
      <c r="Y92" s="113">
        <v>0</v>
      </c>
      <c r="Z92" s="93">
        <v>37</v>
      </c>
      <c r="AA92" s="93" t="s">
        <v>129</v>
      </c>
      <c r="AB92" s="94">
        <f t="shared" si="33"/>
        <v>0</v>
      </c>
      <c r="AC92" s="113">
        <v>0</v>
      </c>
      <c r="AD92" s="93">
        <v>39</v>
      </c>
      <c r="AE92" s="93" t="s">
        <v>129</v>
      </c>
      <c r="AF92" s="94">
        <f t="shared" si="34"/>
        <v>0</v>
      </c>
      <c r="AG92" s="113">
        <v>0</v>
      </c>
      <c r="AH92" s="93">
        <v>31</v>
      </c>
      <c r="AI92" s="93" t="s">
        <v>129</v>
      </c>
      <c r="AJ92" s="94">
        <f t="shared" si="35"/>
        <v>0.25</v>
      </c>
      <c r="AK92" s="113">
        <v>0</v>
      </c>
      <c r="AL92" s="93">
        <v>31</v>
      </c>
      <c r="AM92" s="93" t="s">
        <v>129</v>
      </c>
      <c r="AN92" s="94">
        <f t="shared" si="36"/>
        <v>0.25</v>
      </c>
      <c r="AO92" s="113">
        <v>0</v>
      </c>
      <c r="AP92" s="93">
        <v>25</v>
      </c>
      <c r="AQ92" s="93" t="s">
        <v>129</v>
      </c>
      <c r="AR92" s="94">
        <f t="shared" si="37"/>
        <v>0.25</v>
      </c>
      <c r="AS92" s="113">
        <v>0</v>
      </c>
      <c r="AT92" s="93">
        <v>32</v>
      </c>
      <c r="AU92" s="93" t="s">
        <v>129</v>
      </c>
      <c r="AV92" s="94">
        <f t="shared" si="38"/>
        <v>0.25</v>
      </c>
      <c r="AW92" s="113">
        <v>0</v>
      </c>
      <c r="AX92" s="93">
        <v>35</v>
      </c>
      <c r="AY92" s="93" t="s">
        <v>129</v>
      </c>
      <c r="AZ92" s="94">
        <f t="shared" si="39"/>
        <v>0.5</v>
      </c>
      <c r="BA92" s="113">
        <v>0</v>
      </c>
      <c r="BB92" s="93">
        <v>27</v>
      </c>
      <c r="BC92" s="93" t="s">
        <v>129</v>
      </c>
      <c r="BD92" s="94">
        <f t="shared" si="40"/>
        <v>0.5</v>
      </c>
      <c r="BE92" s="113">
        <v>0</v>
      </c>
      <c r="BF92" s="93">
        <v>48</v>
      </c>
      <c r="BG92" s="93">
        <v>43</v>
      </c>
      <c r="BH92" s="94">
        <f t="shared" si="41"/>
        <v>0.5</v>
      </c>
      <c r="BI92" s="113">
        <f t="shared" si="50"/>
        <v>29</v>
      </c>
      <c r="BJ92" s="93">
        <v>38</v>
      </c>
      <c r="BK92" s="93">
        <v>0</v>
      </c>
      <c r="BL92" s="94">
        <f t="shared" si="42"/>
        <v>1</v>
      </c>
      <c r="BM92" s="98">
        <f t="shared" si="43"/>
        <v>0</v>
      </c>
      <c r="BN92" s="93">
        <v>21</v>
      </c>
      <c r="BO92" s="93">
        <v>0</v>
      </c>
      <c r="BP92" s="94">
        <f t="shared" si="44"/>
        <v>1</v>
      </c>
      <c r="BQ92" s="98">
        <f t="shared" si="45"/>
        <v>0</v>
      </c>
      <c r="BR92" s="93">
        <v>37</v>
      </c>
      <c r="BS92" s="93">
        <v>0</v>
      </c>
      <c r="BT92" s="94">
        <f t="shared" si="46"/>
        <v>1</v>
      </c>
      <c r="BU92" s="98">
        <f t="shared" si="47"/>
        <v>0</v>
      </c>
      <c r="BV92" s="93">
        <v>25</v>
      </c>
      <c r="BW92" s="93">
        <v>0</v>
      </c>
      <c r="BX92" s="94">
        <f t="shared" si="48"/>
        <v>1</v>
      </c>
      <c r="BY92" s="98">
        <f t="shared" si="49"/>
        <v>0</v>
      </c>
      <c r="BZ92" s="99">
        <f>LARGE(CHOOSE({1,2,3,4,5,6,7,8,9,10,11,12,13,14,15,16,17},M92,Q92,U92,Y92,AC92,AG92,AK92,AO92,AS92,AW92,BA92,BE92,BI92,BM92,BQ92,BU92,BY92),1)+LARGE(CHOOSE({1,2,3,4,5,6,7,8,9,10,11,12,13,14,15,16,17},M92,Q92,U92,Y92,AC92,AG92,AK92,AO92,AS92,AW92,BA92,BE92,BI92,BM92,BQ92,BU92,BY92),2)+I92</f>
        <v>29</v>
      </c>
    </row>
    <row r="93" spans="1:78" ht="18.75" x14ac:dyDescent="0.25">
      <c r="A93" s="89">
        <v>87</v>
      </c>
      <c r="B93" s="111" t="s">
        <v>302</v>
      </c>
      <c r="C93" s="111" t="s">
        <v>10</v>
      </c>
      <c r="D93" s="112" t="s">
        <v>4</v>
      </c>
      <c r="E93" s="102" t="s">
        <v>303</v>
      </c>
      <c r="F93" s="93">
        <v>49</v>
      </c>
      <c r="G93" s="93">
        <v>0</v>
      </c>
      <c r="H93" s="94">
        <f t="shared" si="27"/>
        <v>1</v>
      </c>
      <c r="I93" s="98">
        <f t="shared" si="28"/>
        <v>0</v>
      </c>
      <c r="J93" s="93">
        <v>54</v>
      </c>
      <c r="K93" s="112" t="s">
        <v>129</v>
      </c>
      <c r="L93" s="94">
        <f t="shared" si="29"/>
        <v>0.25</v>
      </c>
      <c r="M93" s="113">
        <v>0</v>
      </c>
      <c r="N93" s="93">
        <v>42</v>
      </c>
      <c r="O93" s="93" t="s">
        <v>129</v>
      </c>
      <c r="P93" s="94">
        <f t="shared" si="30"/>
        <v>0</v>
      </c>
      <c r="Q93" s="113">
        <v>0</v>
      </c>
      <c r="R93" s="93">
        <v>54</v>
      </c>
      <c r="S93" s="93" t="s">
        <v>129</v>
      </c>
      <c r="T93" s="94">
        <f t="shared" si="31"/>
        <v>0</v>
      </c>
      <c r="U93" s="113">
        <v>0</v>
      </c>
      <c r="V93" s="93">
        <v>52</v>
      </c>
      <c r="W93" s="93" t="s">
        <v>129</v>
      </c>
      <c r="X93" s="94">
        <f t="shared" si="32"/>
        <v>0</v>
      </c>
      <c r="Y93" s="113">
        <v>0</v>
      </c>
      <c r="Z93" s="93">
        <v>37</v>
      </c>
      <c r="AA93" s="93" t="s">
        <v>129</v>
      </c>
      <c r="AB93" s="94">
        <f t="shared" si="33"/>
        <v>0</v>
      </c>
      <c r="AC93" s="113">
        <v>0</v>
      </c>
      <c r="AD93" s="93">
        <v>39</v>
      </c>
      <c r="AE93" s="93" t="s">
        <v>129</v>
      </c>
      <c r="AF93" s="94">
        <f t="shared" si="34"/>
        <v>0</v>
      </c>
      <c r="AG93" s="113">
        <v>0</v>
      </c>
      <c r="AH93" s="93">
        <v>31</v>
      </c>
      <c r="AI93" s="93" t="s">
        <v>129</v>
      </c>
      <c r="AJ93" s="94">
        <f t="shared" si="35"/>
        <v>0.25</v>
      </c>
      <c r="AK93" s="113">
        <v>0</v>
      </c>
      <c r="AL93" s="93">
        <v>31</v>
      </c>
      <c r="AM93" s="93" t="s">
        <v>129</v>
      </c>
      <c r="AN93" s="94">
        <f t="shared" si="36"/>
        <v>0.25</v>
      </c>
      <c r="AO93" s="113">
        <v>0</v>
      </c>
      <c r="AP93" s="93">
        <v>25</v>
      </c>
      <c r="AQ93" s="93" t="s">
        <v>129</v>
      </c>
      <c r="AR93" s="94">
        <f t="shared" si="37"/>
        <v>0.25</v>
      </c>
      <c r="AS93" s="113">
        <v>0</v>
      </c>
      <c r="AT93" s="93">
        <v>32</v>
      </c>
      <c r="AU93" s="93" t="s">
        <v>129</v>
      </c>
      <c r="AV93" s="94">
        <f t="shared" si="38"/>
        <v>0.25</v>
      </c>
      <c r="AW93" s="113">
        <v>0</v>
      </c>
      <c r="AX93" s="93">
        <v>35</v>
      </c>
      <c r="AY93" s="93" t="s">
        <v>129</v>
      </c>
      <c r="AZ93" s="94">
        <f t="shared" si="39"/>
        <v>0.5</v>
      </c>
      <c r="BA93" s="113">
        <v>0</v>
      </c>
      <c r="BB93" s="93">
        <v>27</v>
      </c>
      <c r="BC93" s="93" t="s">
        <v>129</v>
      </c>
      <c r="BD93" s="94">
        <f t="shared" si="40"/>
        <v>0.5</v>
      </c>
      <c r="BE93" s="113">
        <v>0</v>
      </c>
      <c r="BF93" s="93">
        <v>48</v>
      </c>
      <c r="BG93" s="93">
        <v>45</v>
      </c>
      <c r="BH93" s="94">
        <f t="shared" si="41"/>
        <v>0.5</v>
      </c>
      <c r="BI93" s="113">
        <f t="shared" si="50"/>
        <v>28</v>
      </c>
      <c r="BJ93" s="93">
        <v>38</v>
      </c>
      <c r="BK93" s="93">
        <v>0</v>
      </c>
      <c r="BL93" s="94">
        <f t="shared" si="42"/>
        <v>1</v>
      </c>
      <c r="BM93" s="98">
        <f t="shared" si="43"/>
        <v>0</v>
      </c>
      <c r="BN93" s="93">
        <v>21</v>
      </c>
      <c r="BO93" s="93">
        <v>0</v>
      </c>
      <c r="BP93" s="94">
        <f t="shared" si="44"/>
        <v>1</v>
      </c>
      <c r="BQ93" s="98">
        <f t="shared" si="45"/>
        <v>0</v>
      </c>
      <c r="BR93" s="93">
        <v>37</v>
      </c>
      <c r="BS93" s="93">
        <v>0</v>
      </c>
      <c r="BT93" s="94">
        <f t="shared" si="46"/>
        <v>1</v>
      </c>
      <c r="BU93" s="98">
        <f t="shared" si="47"/>
        <v>0</v>
      </c>
      <c r="BV93" s="93">
        <v>25</v>
      </c>
      <c r="BW93" s="93">
        <v>0</v>
      </c>
      <c r="BX93" s="94">
        <f t="shared" si="48"/>
        <v>1</v>
      </c>
      <c r="BY93" s="98">
        <f t="shared" si="49"/>
        <v>0</v>
      </c>
      <c r="BZ93" s="99">
        <f>LARGE(CHOOSE({1,2,3,4,5,6,7,8,9,10,11,12,13,14,15,16,17},M93,Q93,U93,Y93,AC93,AG93,AK93,AO93,AS93,AW93,BA93,BE93,BI93,BM93,BQ93,BU93,BY93),1)+LARGE(CHOOSE({1,2,3,4,5,6,7,8,9,10,11,12,13,14,15,16,17},M93,Q93,U93,Y93,AC93,AG93,AK93,AO93,AS93,AW93,BA93,BE93,BI93,BM93,BQ93,BU93,BY93),2)+I93</f>
        <v>28</v>
      </c>
    </row>
    <row r="94" spans="1:78" ht="18.75" x14ac:dyDescent="0.25">
      <c r="A94" s="89">
        <v>88</v>
      </c>
      <c r="B94" s="111" t="s">
        <v>304</v>
      </c>
      <c r="C94" s="111" t="s">
        <v>53</v>
      </c>
      <c r="D94" s="112" t="s">
        <v>4</v>
      </c>
      <c r="E94" s="102" t="s">
        <v>305</v>
      </c>
      <c r="F94" s="93">
        <v>49</v>
      </c>
      <c r="G94" s="93">
        <v>0</v>
      </c>
      <c r="H94" s="94">
        <f t="shared" si="27"/>
        <v>1</v>
      </c>
      <c r="I94" s="98">
        <f t="shared" si="28"/>
        <v>0</v>
      </c>
      <c r="J94" s="93">
        <v>54</v>
      </c>
      <c r="K94" s="112" t="s">
        <v>129</v>
      </c>
      <c r="L94" s="94">
        <f t="shared" si="29"/>
        <v>0.25</v>
      </c>
      <c r="M94" s="113">
        <v>0</v>
      </c>
      <c r="N94" s="93">
        <v>42</v>
      </c>
      <c r="O94" s="93" t="s">
        <v>129</v>
      </c>
      <c r="P94" s="94">
        <f t="shared" si="30"/>
        <v>0</v>
      </c>
      <c r="Q94" s="113">
        <v>0</v>
      </c>
      <c r="R94" s="93">
        <v>54</v>
      </c>
      <c r="S94" s="93" t="s">
        <v>129</v>
      </c>
      <c r="T94" s="94">
        <f t="shared" si="31"/>
        <v>0</v>
      </c>
      <c r="U94" s="113">
        <v>0</v>
      </c>
      <c r="V94" s="93">
        <v>52</v>
      </c>
      <c r="W94" s="93" t="s">
        <v>129</v>
      </c>
      <c r="X94" s="94">
        <f t="shared" si="32"/>
        <v>0</v>
      </c>
      <c r="Y94" s="113">
        <v>0</v>
      </c>
      <c r="Z94" s="93">
        <v>37</v>
      </c>
      <c r="AA94" s="93" t="s">
        <v>129</v>
      </c>
      <c r="AB94" s="94">
        <f t="shared" si="33"/>
        <v>0</v>
      </c>
      <c r="AC94" s="113">
        <v>0</v>
      </c>
      <c r="AD94" s="93">
        <v>39</v>
      </c>
      <c r="AE94" s="93" t="s">
        <v>129</v>
      </c>
      <c r="AF94" s="94">
        <f t="shared" si="34"/>
        <v>0</v>
      </c>
      <c r="AG94" s="113">
        <v>0</v>
      </c>
      <c r="AH94" s="93">
        <v>31</v>
      </c>
      <c r="AI94" s="93" t="s">
        <v>129</v>
      </c>
      <c r="AJ94" s="94">
        <f t="shared" si="35"/>
        <v>0.25</v>
      </c>
      <c r="AK94" s="113">
        <v>0</v>
      </c>
      <c r="AL94" s="93">
        <v>31</v>
      </c>
      <c r="AM94" s="93" t="s">
        <v>129</v>
      </c>
      <c r="AN94" s="94">
        <f t="shared" si="36"/>
        <v>0.25</v>
      </c>
      <c r="AO94" s="113">
        <v>0</v>
      </c>
      <c r="AP94" s="93">
        <v>25</v>
      </c>
      <c r="AQ94" s="93" t="s">
        <v>129</v>
      </c>
      <c r="AR94" s="94">
        <f t="shared" si="37"/>
        <v>0.25</v>
      </c>
      <c r="AS94" s="113">
        <v>0</v>
      </c>
      <c r="AT94" s="93">
        <v>32</v>
      </c>
      <c r="AU94" s="93" t="s">
        <v>129</v>
      </c>
      <c r="AV94" s="94">
        <f t="shared" si="38"/>
        <v>0.25</v>
      </c>
      <c r="AW94" s="113">
        <v>0</v>
      </c>
      <c r="AX94" s="93">
        <v>35</v>
      </c>
      <c r="AY94" s="93" t="s">
        <v>129</v>
      </c>
      <c r="AZ94" s="94">
        <f t="shared" si="39"/>
        <v>0.5</v>
      </c>
      <c r="BA94" s="113">
        <v>0</v>
      </c>
      <c r="BB94" s="93">
        <v>27</v>
      </c>
      <c r="BC94" s="93" t="s">
        <v>129</v>
      </c>
      <c r="BD94" s="94">
        <f t="shared" si="40"/>
        <v>0.5</v>
      </c>
      <c r="BE94" s="113">
        <v>0</v>
      </c>
      <c r="BF94" s="93">
        <v>48</v>
      </c>
      <c r="BG94" s="93">
        <v>46</v>
      </c>
      <c r="BH94" s="94">
        <f t="shared" si="41"/>
        <v>0.5</v>
      </c>
      <c r="BI94" s="113">
        <f t="shared" si="50"/>
        <v>27.5</v>
      </c>
      <c r="BJ94" s="93">
        <v>38</v>
      </c>
      <c r="BK94" s="93">
        <v>0</v>
      </c>
      <c r="BL94" s="94">
        <f t="shared" si="42"/>
        <v>1</v>
      </c>
      <c r="BM94" s="98">
        <f t="shared" si="43"/>
        <v>0</v>
      </c>
      <c r="BN94" s="93">
        <v>21</v>
      </c>
      <c r="BO94" s="93">
        <v>0</v>
      </c>
      <c r="BP94" s="94">
        <f t="shared" si="44"/>
        <v>1</v>
      </c>
      <c r="BQ94" s="98">
        <f t="shared" si="45"/>
        <v>0</v>
      </c>
      <c r="BR94" s="93">
        <v>37</v>
      </c>
      <c r="BS94" s="93">
        <v>0</v>
      </c>
      <c r="BT94" s="94">
        <f t="shared" si="46"/>
        <v>1</v>
      </c>
      <c r="BU94" s="98">
        <f t="shared" si="47"/>
        <v>0</v>
      </c>
      <c r="BV94" s="93">
        <v>25</v>
      </c>
      <c r="BW94" s="93">
        <v>0</v>
      </c>
      <c r="BX94" s="94">
        <f t="shared" si="48"/>
        <v>1</v>
      </c>
      <c r="BY94" s="98">
        <f t="shared" si="49"/>
        <v>0</v>
      </c>
      <c r="BZ94" s="99">
        <f>LARGE(CHOOSE({1,2,3,4,5,6,7,8,9,10,11,12,13,14,15,16,17},M94,Q94,U94,Y94,AC94,AG94,AK94,AO94,AS94,AW94,BA94,BE94,BI94,BM94,BQ94,BU94,BY94),1)+LARGE(CHOOSE({1,2,3,4,5,6,7,8,9,10,11,12,13,14,15,16,17},M94,Q94,U94,Y94,AC94,AG94,AK94,AO94,AS94,AW94,BA94,BE94,BI94,BM94,BQ94,BU94,BY94),2)+I94</f>
        <v>27.5</v>
      </c>
    </row>
    <row r="95" spans="1:78" s="114" customFormat="1" ht="18.75" x14ac:dyDescent="0.25">
      <c r="A95" s="89">
        <v>89</v>
      </c>
      <c r="B95" s="111" t="s">
        <v>306</v>
      </c>
      <c r="C95" s="111" t="s">
        <v>11</v>
      </c>
      <c r="D95" s="112" t="s">
        <v>4</v>
      </c>
      <c r="E95" s="102" t="s">
        <v>307</v>
      </c>
      <c r="F95" s="93">
        <v>49</v>
      </c>
      <c r="G95" s="93">
        <v>0</v>
      </c>
      <c r="H95" s="94">
        <f t="shared" si="27"/>
        <v>1</v>
      </c>
      <c r="I95" s="98">
        <f t="shared" si="28"/>
        <v>0</v>
      </c>
      <c r="J95" s="93">
        <v>55</v>
      </c>
      <c r="K95" s="112" t="s">
        <v>129</v>
      </c>
      <c r="L95" s="94">
        <f t="shared" si="29"/>
        <v>0.25</v>
      </c>
      <c r="M95" s="113">
        <v>0</v>
      </c>
      <c r="N95" s="93">
        <v>42</v>
      </c>
      <c r="O95" s="93" t="s">
        <v>129</v>
      </c>
      <c r="P95" s="94">
        <f t="shared" si="30"/>
        <v>0</v>
      </c>
      <c r="Q95" s="113">
        <v>0</v>
      </c>
      <c r="R95" s="93">
        <v>54</v>
      </c>
      <c r="S95" s="93" t="s">
        <v>129</v>
      </c>
      <c r="T95" s="94">
        <f t="shared" si="31"/>
        <v>0</v>
      </c>
      <c r="U95" s="113">
        <v>0</v>
      </c>
      <c r="V95" s="93">
        <v>52</v>
      </c>
      <c r="W95" s="93" t="s">
        <v>129</v>
      </c>
      <c r="X95" s="94">
        <f t="shared" si="32"/>
        <v>0</v>
      </c>
      <c r="Y95" s="113">
        <v>0</v>
      </c>
      <c r="Z95" s="93">
        <v>37</v>
      </c>
      <c r="AA95" s="93" t="s">
        <v>129</v>
      </c>
      <c r="AB95" s="94">
        <f t="shared" si="33"/>
        <v>0</v>
      </c>
      <c r="AC95" s="113">
        <v>0</v>
      </c>
      <c r="AD95" s="93">
        <v>39</v>
      </c>
      <c r="AE95" s="93" t="s">
        <v>129</v>
      </c>
      <c r="AF95" s="94">
        <f t="shared" si="34"/>
        <v>0</v>
      </c>
      <c r="AG95" s="113">
        <v>0</v>
      </c>
      <c r="AH95" s="93">
        <v>31</v>
      </c>
      <c r="AI95" s="93" t="s">
        <v>129</v>
      </c>
      <c r="AJ95" s="94">
        <f t="shared" si="35"/>
        <v>0.25</v>
      </c>
      <c r="AK95" s="113">
        <v>0</v>
      </c>
      <c r="AL95" s="93">
        <v>31</v>
      </c>
      <c r="AM95" s="93" t="s">
        <v>129</v>
      </c>
      <c r="AN95" s="94">
        <f t="shared" si="36"/>
        <v>0.25</v>
      </c>
      <c r="AO95" s="113">
        <v>0</v>
      </c>
      <c r="AP95" s="93">
        <v>25</v>
      </c>
      <c r="AQ95" s="93" t="s">
        <v>129</v>
      </c>
      <c r="AR95" s="94">
        <f t="shared" si="37"/>
        <v>0.25</v>
      </c>
      <c r="AS95" s="113">
        <v>0</v>
      </c>
      <c r="AT95" s="93">
        <v>32</v>
      </c>
      <c r="AU95" s="93" t="s">
        <v>129</v>
      </c>
      <c r="AV95" s="94">
        <f t="shared" si="38"/>
        <v>0.25</v>
      </c>
      <c r="AW95" s="113">
        <v>0</v>
      </c>
      <c r="AX95" s="93">
        <v>35</v>
      </c>
      <c r="AY95" s="93" t="s">
        <v>129</v>
      </c>
      <c r="AZ95" s="94">
        <f t="shared" si="39"/>
        <v>0.5</v>
      </c>
      <c r="BA95" s="113">
        <v>0</v>
      </c>
      <c r="BB95" s="93">
        <v>27</v>
      </c>
      <c r="BC95" s="93" t="s">
        <v>129</v>
      </c>
      <c r="BD95" s="94">
        <f t="shared" si="40"/>
        <v>0.5</v>
      </c>
      <c r="BE95" s="113">
        <v>0</v>
      </c>
      <c r="BF95" s="93">
        <v>48</v>
      </c>
      <c r="BG95" s="93">
        <v>46</v>
      </c>
      <c r="BH95" s="94">
        <f t="shared" si="41"/>
        <v>0.5</v>
      </c>
      <c r="BI95" s="113">
        <f t="shared" si="50"/>
        <v>27.5</v>
      </c>
      <c r="BJ95" s="93">
        <v>38</v>
      </c>
      <c r="BK95" s="93">
        <v>0</v>
      </c>
      <c r="BL95" s="94">
        <f t="shared" si="42"/>
        <v>1</v>
      </c>
      <c r="BM95" s="98">
        <f t="shared" si="43"/>
        <v>0</v>
      </c>
      <c r="BN95" s="93">
        <v>21</v>
      </c>
      <c r="BO95" s="93">
        <v>0</v>
      </c>
      <c r="BP95" s="94">
        <f t="shared" si="44"/>
        <v>1</v>
      </c>
      <c r="BQ95" s="98">
        <f t="shared" si="45"/>
        <v>0</v>
      </c>
      <c r="BR95" s="93">
        <v>37</v>
      </c>
      <c r="BS95" s="93">
        <v>0</v>
      </c>
      <c r="BT95" s="94">
        <f t="shared" si="46"/>
        <v>1</v>
      </c>
      <c r="BU95" s="98">
        <f t="shared" si="47"/>
        <v>0</v>
      </c>
      <c r="BV95" s="93">
        <v>25</v>
      </c>
      <c r="BW95" s="93">
        <v>0</v>
      </c>
      <c r="BX95" s="94">
        <f t="shared" si="48"/>
        <v>1</v>
      </c>
      <c r="BY95" s="98">
        <f t="shared" si="49"/>
        <v>0</v>
      </c>
      <c r="BZ95" s="99">
        <f>LARGE(CHOOSE({1,2,3,4,5,6,7,8,9,10,11,12,13,14,15,16,17},M95,Q95,U95,Y95,AC95,AG95,AK95,AO95,AS95,AW95,BA95,BE95,BI95,BM95,BQ95,BU95,BY95),1)+LARGE(CHOOSE({1,2,3,4,5,6,7,8,9,10,11,12,13,14,15,16,17},M95,Q95,U95,Y95,AC95,AG95,AK95,AO95,AS95,AW95,BA95,BE95,BI95,BM95,BQ95,BU95,BY95),2)+I95</f>
        <v>27.5</v>
      </c>
    </row>
    <row r="96" spans="1:78" ht="18.75" x14ac:dyDescent="0.25">
      <c r="A96" s="89">
        <v>90</v>
      </c>
      <c r="B96" s="111" t="s">
        <v>308</v>
      </c>
      <c r="C96" s="111" t="s">
        <v>309</v>
      </c>
      <c r="D96" s="112" t="s">
        <v>4</v>
      </c>
      <c r="E96" s="102" t="s">
        <v>310</v>
      </c>
      <c r="F96" s="93">
        <v>49</v>
      </c>
      <c r="G96" s="93">
        <v>0</v>
      </c>
      <c r="H96" s="94">
        <f t="shared" si="27"/>
        <v>1</v>
      </c>
      <c r="I96" s="98">
        <f t="shared" si="28"/>
        <v>0</v>
      </c>
      <c r="J96" s="93">
        <v>56</v>
      </c>
      <c r="K96" s="112" t="s">
        <v>129</v>
      </c>
      <c r="L96" s="94">
        <f t="shared" si="29"/>
        <v>0.25</v>
      </c>
      <c r="M96" s="113">
        <v>0</v>
      </c>
      <c r="N96" s="93">
        <v>42</v>
      </c>
      <c r="O96" s="93" t="s">
        <v>129</v>
      </c>
      <c r="P96" s="94">
        <f t="shared" si="30"/>
        <v>0</v>
      </c>
      <c r="Q96" s="113">
        <v>0</v>
      </c>
      <c r="R96" s="93">
        <v>54</v>
      </c>
      <c r="S96" s="93" t="s">
        <v>129</v>
      </c>
      <c r="T96" s="94">
        <f t="shared" si="31"/>
        <v>0</v>
      </c>
      <c r="U96" s="113">
        <v>0</v>
      </c>
      <c r="V96" s="93">
        <v>52</v>
      </c>
      <c r="W96" s="93" t="s">
        <v>129</v>
      </c>
      <c r="X96" s="94">
        <f t="shared" si="32"/>
        <v>0</v>
      </c>
      <c r="Y96" s="113">
        <v>0</v>
      </c>
      <c r="Z96" s="93">
        <v>37</v>
      </c>
      <c r="AA96" s="93" t="s">
        <v>129</v>
      </c>
      <c r="AB96" s="94">
        <f t="shared" si="33"/>
        <v>0</v>
      </c>
      <c r="AC96" s="113">
        <v>0</v>
      </c>
      <c r="AD96" s="93">
        <v>39</v>
      </c>
      <c r="AE96" s="93" t="s">
        <v>129</v>
      </c>
      <c r="AF96" s="94">
        <f t="shared" si="34"/>
        <v>0</v>
      </c>
      <c r="AG96" s="113">
        <v>0</v>
      </c>
      <c r="AH96" s="93">
        <v>31</v>
      </c>
      <c r="AI96" s="93" t="s">
        <v>129</v>
      </c>
      <c r="AJ96" s="94">
        <f t="shared" si="35"/>
        <v>0.25</v>
      </c>
      <c r="AK96" s="113">
        <v>0</v>
      </c>
      <c r="AL96" s="93">
        <v>31</v>
      </c>
      <c r="AM96" s="93" t="s">
        <v>129</v>
      </c>
      <c r="AN96" s="94">
        <f t="shared" si="36"/>
        <v>0.25</v>
      </c>
      <c r="AO96" s="113">
        <v>0</v>
      </c>
      <c r="AP96" s="93">
        <v>25</v>
      </c>
      <c r="AQ96" s="93" t="s">
        <v>129</v>
      </c>
      <c r="AR96" s="94">
        <f t="shared" si="37"/>
        <v>0.25</v>
      </c>
      <c r="AS96" s="113">
        <v>0</v>
      </c>
      <c r="AT96" s="93">
        <v>32</v>
      </c>
      <c r="AU96" s="93" t="s">
        <v>129</v>
      </c>
      <c r="AV96" s="94">
        <f t="shared" si="38"/>
        <v>0.25</v>
      </c>
      <c r="AW96" s="113">
        <v>0</v>
      </c>
      <c r="AX96" s="93">
        <v>35</v>
      </c>
      <c r="AY96" s="93" t="s">
        <v>129</v>
      </c>
      <c r="AZ96" s="94">
        <f t="shared" si="39"/>
        <v>0.5</v>
      </c>
      <c r="BA96" s="113">
        <v>0</v>
      </c>
      <c r="BB96" s="93">
        <v>27</v>
      </c>
      <c r="BC96" s="93" t="s">
        <v>129</v>
      </c>
      <c r="BD96" s="94">
        <f t="shared" si="40"/>
        <v>0.5</v>
      </c>
      <c r="BE96" s="113">
        <v>0</v>
      </c>
      <c r="BF96" s="93">
        <v>48</v>
      </c>
      <c r="BG96" s="93">
        <v>46</v>
      </c>
      <c r="BH96" s="94">
        <f t="shared" si="41"/>
        <v>0.5</v>
      </c>
      <c r="BI96" s="113">
        <f t="shared" si="50"/>
        <v>27.5</v>
      </c>
      <c r="BJ96" s="93">
        <v>38</v>
      </c>
      <c r="BK96" s="93">
        <v>0</v>
      </c>
      <c r="BL96" s="94">
        <f t="shared" si="42"/>
        <v>1</v>
      </c>
      <c r="BM96" s="98">
        <f t="shared" si="43"/>
        <v>0</v>
      </c>
      <c r="BN96" s="93">
        <v>21</v>
      </c>
      <c r="BO96" s="93">
        <v>0</v>
      </c>
      <c r="BP96" s="94">
        <f t="shared" si="44"/>
        <v>1</v>
      </c>
      <c r="BQ96" s="98">
        <f t="shared" si="45"/>
        <v>0</v>
      </c>
      <c r="BR96" s="93">
        <v>37</v>
      </c>
      <c r="BS96" s="93">
        <v>0</v>
      </c>
      <c r="BT96" s="94">
        <f t="shared" si="46"/>
        <v>1</v>
      </c>
      <c r="BU96" s="98">
        <f t="shared" si="47"/>
        <v>0</v>
      </c>
      <c r="BV96" s="93">
        <v>25</v>
      </c>
      <c r="BW96" s="93">
        <v>0</v>
      </c>
      <c r="BX96" s="94">
        <f t="shared" si="48"/>
        <v>1</v>
      </c>
      <c r="BY96" s="98">
        <f t="shared" si="49"/>
        <v>0</v>
      </c>
      <c r="BZ96" s="99">
        <f>LARGE(CHOOSE({1,2,3,4,5,6,7,8,9,10,11,12,13,14,15,16,17},M96,Q96,U96,Y96,AC96,AG96,AK96,AO96,AS96,AW96,BA96,BE96,BI96,BM96,BQ96,BU96,BY96),1)+LARGE(CHOOSE({1,2,3,4,5,6,7,8,9,10,11,12,13,14,15,16,17},M96,Q96,U96,Y96,AC96,AG96,AK96,AO96,AS96,AW96,BA96,BE96,BI96,BM96,BQ96,BU96,BY96),2)+I96</f>
        <v>27.5</v>
      </c>
    </row>
    <row r="97" spans="1:79" ht="18.75" x14ac:dyDescent="0.25">
      <c r="A97" s="89">
        <v>91</v>
      </c>
      <c r="B97" s="100" t="s">
        <v>311</v>
      </c>
      <c r="C97" s="100" t="s">
        <v>6</v>
      </c>
      <c r="D97" s="101" t="s">
        <v>5</v>
      </c>
      <c r="E97" s="102" t="s">
        <v>312</v>
      </c>
      <c r="F97" s="93">
        <v>49</v>
      </c>
      <c r="G97" s="93">
        <v>0</v>
      </c>
      <c r="H97" s="94">
        <f t="shared" si="27"/>
        <v>1</v>
      </c>
      <c r="I97" s="98">
        <f t="shared" si="28"/>
        <v>0</v>
      </c>
      <c r="J97" s="93">
        <v>54</v>
      </c>
      <c r="K97" s="101" t="s">
        <v>129</v>
      </c>
      <c r="L97" s="94">
        <f t="shared" si="29"/>
        <v>0.25</v>
      </c>
      <c r="M97" s="95">
        <v>0</v>
      </c>
      <c r="N97" s="93">
        <v>42</v>
      </c>
      <c r="O97" s="93">
        <v>41</v>
      </c>
      <c r="P97" s="94">
        <f t="shared" si="30"/>
        <v>0</v>
      </c>
      <c r="Q97" s="95">
        <f>(101-O97)*P97</f>
        <v>0</v>
      </c>
      <c r="R97" s="93">
        <v>54</v>
      </c>
      <c r="S97" s="93" t="s">
        <v>129</v>
      </c>
      <c r="T97" s="94">
        <f t="shared" si="31"/>
        <v>0</v>
      </c>
      <c r="U97" s="95">
        <v>0</v>
      </c>
      <c r="V97" s="93">
        <v>52</v>
      </c>
      <c r="W97" s="93" t="s">
        <v>129</v>
      </c>
      <c r="X97" s="94">
        <f t="shared" si="32"/>
        <v>0</v>
      </c>
      <c r="Y97" s="95">
        <v>0</v>
      </c>
      <c r="Z97" s="93">
        <v>52</v>
      </c>
      <c r="AA97" s="93" t="s">
        <v>129</v>
      </c>
      <c r="AB97" s="94">
        <f t="shared" si="33"/>
        <v>0</v>
      </c>
      <c r="AC97" s="95">
        <v>0</v>
      </c>
      <c r="AD97" s="93">
        <v>39</v>
      </c>
      <c r="AE97" s="93" t="s">
        <v>129</v>
      </c>
      <c r="AF97" s="94">
        <f t="shared" si="34"/>
        <v>0</v>
      </c>
      <c r="AG97" s="95">
        <v>0</v>
      </c>
      <c r="AH97" s="93">
        <v>31</v>
      </c>
      <c r="AI97" s="93">
        <v>23</v>
      </c>
      <c r="AJ97" s="94">
        <f t="shared" si="35"/>
        <v>0.25</v>
      </c>
      <c r="AK97" s="95">
        <f>(101-AI97)*AJ97</f>
        <v>19.5</v>
      </c>
      <c r="AL97" s="93">
        <v>31</v>
      </c>
      <c r="AM97" s="93" t="s">
        <v>129</v>
      </c>
      <c r="AN97" s="94">
        <f t="shared" si="36"/>
        <v>0.25</v>
      </c>
      <c r="AO97" s="95">
        <v>0</v>
      </c>
      <c r="AP97" s="93">
        <v>25</v>
      </c>
      <c r="AQ97" s="93" t="s">
        <v>129</v>
      </c>
      <c r="AR97" s="94">
        <f t="shared" si="37"/>
        <v>0.25</v>
      </c>
      <c r="AS97" s="95">
        <v>0</v>
      </c>
      <c r="AT97" s="93">
        <v>32</v>
      </c>
      <c r="AU97" s="93" t="s">
        <v>129</v>
      </c>
      <c r="AV97" s="94">
        <f t="shared" si="38"/>
        <v>0.25</v>
      </c>
      <c r="AW97" s="95">
        <v>0</v>
      </c>
      <c r="AX97" s="93">
        <v>35</v>
      </c>
      <c r="AY97" s="93" t="s">
        <v>129</v>
      </c>
      <c r="AZ97" s="94">
        <f t="shared" si="39"/>
        <v>0.5</v>
      </c>
      <c r="BA97" s="95">
        <v>0</v>
      </c>
      <c r="BB97" s="93">
        <v>27</v>
      </c>
      <c r="BC97" s="93" t="s">
        <v>129</v>
      </c>
      <c r="BD97" s="94">
        <f t="shared" si="40"/>
        <v>0.5</v>
      </c>
      <c r="BE97" s="95">
        <v>0</v>
      </c>
      <c r="BF97" s="93">
        <v>48</v>
      </c>
      <c r="BG97" s="93" t="s">
        <v>129</v>
      </c>
      <c r="BH97" s="94">
        <f t="shared" si="41"/>
        <v>0.5</v>
      </c>
      <c r="BI97" s="95">
        <v>0</v>
      </c>
      <c r="BJ97" s="93">
        <v>38</v>
      </c>
      <c r="BK97" s="93">
        <v>0</v>
      </c>
      <c r="BL97" s="94">
        <f t="shared" si="42"/>
        <v>1</v>
      </c>
      <c r="BM97" s="98">
        <f t="shared" si="43"/>
        <v>0</v>
      </c>
      <c r="BN97" s="93">
        <v>21</v>
      </c>
      <c r="BO97" s="93">
        <v>0</v>
      </c>
      <c r="BP97" s="94">
        <f t="shared" si="44"/>
        <v>1</v>
      </c>
      <c r="BQ97" s="98">
        <f t="shared" si="45"/>
        <v>0</v>
      </c>
      <c r="BR97" s="93">
        <v>37</v>
      </c>
      <c r="BS97" s="93">
        <v>0</v>
      </c>
      <c r="BT97" s="94">
        <f t="shared" si="46"/>
        <v>1</v>
      </c>
      <c r="BU97" s="98">
        <f t="shared" si="47"/>
        <v>0</v>
      </c>
      <c r="BV97" s="93">
        <v>25</v>
      </c>
      <c r="BW97" s="93">
        <v>0</v>
      </c>
      <c r="BX97" s="94">
        <f t="shared" si="48"/>
        <v>1</v>
      </c>
      <c r="BY97" s="98">
        <f t="shared" si="49"/>
        <v>0</v>
      </c>
      <c r="BZ97" s="99">
        <f>LARGE(CHOOSE({1,2,3,4,5,6,7,8,9,10,11,12,13,14,15,16,17},M97,Q97,U97,Y97,AC97,AG97,AK97,AO97,AS97,AW97,BA97,BE97,BI97,BM97,BQ97,BU97,BY97),1)+LARGE(CHOOSE({1,2,3,4,5,6,7,8,9,10,11,12,13,14,15,16,17},M97,Q97,U97,Y97,AC97,AG97,AK97,AO97,AS97,AW97,BA97,BE97,BI97,BM97,BQ97,BU97,BY97),2)+I97</f>
        <v>19.5</v>
      </c>
    </row>
    <row r="98" spans="1:79" ht="18.75" x14ac:dyDescent="0.25">
      <c r="A98" s="89">
        <v>92</v>
      </c>
      <c r="B98" s="110" t="s">
        <v>314</v>
      </c>
      <c r="C98" s="110" t="s">
        <v>8</v>
      </c>
      <c r="D98" s="101" t="s">
        <v>4</v>
      </c>
      <c r="E98" s="102" t="s">
        <v>315</v>
      </c>
      <c r="F98" s="93">
        <v>49</v>
      </c>
      <c r="G98" s="93">
        <v>0</v>
      </c>
      <c r="H98" s="94">
        <f t="shared" si="27"/>
        <v>1</v>
      </c>
      <c r="I98" s="98">
        <f t="shared" si="28"/>
        <v>0</v>
      </c>
      <c r="J98" s="93">
        <v>54</v>
      </c>
      <c r="K98" s="93">
        <v>28</v>
      </c>
      <c r="L98" s="94">
        <f t="shared" si="29"/>
        <v>0.25</v>
      </c>
      <c r="M98" s="95">
        <f>(101-K98)*L98</f>
        <v>18.25</v>
      </c>
      <c r="N98" s="93">
        <v>49</v>
      </c>
      <c r="O98" s="89" t="s">
        <v>129</v>
      </c>
      <c r="P98" s="94">
        <f t="shared" si="30"/>
        <v>0</v>
      </c>
      <c r="Q98" s="95">
        <v>0</v>
      </c>
      <c r="R98" s="93">
        <v>54</v>
      </c>
      <c r="S98" s="93" t="s">
        <v>129</v>
      </c>
      <c r="T98" s="94">
        <f t="shared" si="31"/>
        <v>0</v>
      </c>
      <c r="U98" s="95">
        <v>0</v>
      </c>
      <c r="V98" s="93">
        <v>52</v>
      </c>
      <c r="W98" s="93" t="s">
        <v>129</v>
      </c>
      <c r="X98" s="94">
        <f t="shared" si="32"/>
        <v>0</v>
      </c>
      <c r="Y98" s="95">
        <v>0</v>
      </c>
      <c r="Z98" s="93">
        <v>37</v>
      </c>
      <c r="AA98" s="93" t="s">
        <v>129</v>
      </c>
      <c r="AB98" s="94">
        <f t="shared" si="33"/>
        <v>0</v>
      </c>
      <c r="AC98" s="95">
        <v>0</v>
      </c>
      <c r="AD98" s="93">
        <v>39</v>
      </c>
      <c r="AE98" s="93" t="s">
        <v>129</v>
      </c>
      <c r="AF98" s="94">
        <f t="shared" si="34"/>
        <v>0</v>
      </c>
      <c r="AG98" s="95">
        <v>0</v>
      </c>
      <c r="AH98" s="93">
        <v>31</v>
      </c>
      <c r="AI98" s="93" t="s">
        <v>129</v>
      </c>
      <c r="AJ98" s="94">
        <f t="shared" si="35"/>
        <v>0.25</v>
      </c>
      <c r="AK98" s="95">
        <v>0</v>
      </c>
      <c r="AL98" s="93">
        <v>31</v>
      </c>
      <c r="AM98" s="93" t="s">
        <v>129</v>
      </c>
      <c r="AN98" s="94">
        <f t="shared" si="36"/>
        <v>0.25</v>
      </c>
      <c r="AO98" s="95">
        <v>0</v>
      </c>
      <c r="AP98" s="93">
        <v>25</v>
      </c>
      <c r="AQ98" s="93" t="s">
        <v>129</v>
      </c>
      <c r="AR98" s="94">
        <f t="shared" si="37"/>
        <v>0.25</v>
      </c>
      <c r="AS98" s="95">
        <v>0</v>
      </c>
      <c r="AT98" s="93">
        <v>32</v>
      </c>
      <c r="AU98" s="93" t="s">
        <v>129</v>
      </c>
      <c r="AV98" s="94">
        <f t="shared" si="38"/>
        <v>0.25</v>
      </c>
      <c r="AW98" s="95">
        <v>0</v>
      </c>
      <c r="AX98" s="93">
        <v>35</v>
      </c>
      <c r="AY98" s="93" t="s">
        <v>129</v>
      </c>
      <c r="AZ98" s="94">
        <f t="shared" si="39"/>
        <v>0.5</v>
      </c>
      <c r="BA98" s="95">
        <v>0</v>
      </c>
      <c r="BB98" s="93">
        <v>27</v>
      </c>
      <c r="BC98" s="93" t="s">
        <v>129</v>
      </c>
      <c r="BD98" s="94">
        <f t="shared" si="40"/>
        <v>0.5</v>
      </c>
      <c r="BE98" s="95">
        <v>0</v>
      </c>
      <c r="BF98" s="93">
        <v>48</v>
      </c>
      <c r="BG98" s="93" t="s">
        <v>129</v>
      </c>
      <c r="BH98" s="94">
        <f t="shared" si="41"/>
        <v>0.5</v>
      </c>
      <c r="BI98" s="95">
        <v>0</v>
      </c>
      <c r="BJ98" s="93">
        <v>38</v>
      </c>
      <c r="BK98" s="93">
        <v>0</v>
      </c>
      <c r="BL98" s="94">
        <f t="shared" si="42"/>
        <v>1</v>
      </c>
      <c r="BM98" s="98">
        <f t="shared" si="43"/>
        <v>0</v>
      </c>
      <c r="BN98" s="93">
        <v>21</v>
      </c>
      <c r="BO98" s="93">
        <v>0</v>
      </c>
      <c r="BP98" s="94">
        <f t="shared" si="44"/>
        <v>1</v>
      </c>
      <c r="BQ98" s="98">
        <f t="shared" si="45"/>
        <v>0</v>
      </c>
      <c r="BR98" s="93">
        <v>37</v>
      </c>
      <c r="BS98" s="93">
        <v>0</v>
      </c>
      <c r="BT98" s="94">
        <f t="shared" si="46"/>
        <v>1</v>
      </c>
      <c r="BU98" s="98">
        <f t="shared" si="47"/>
        <v>0</v>
      </c>
      <c r="BV98" s="93">
        <v>25</v>
      </c>
      <c r="BW98" s="93">
        <v>0</v>
      </c>
      <c r="BX98" s="94">
        <f t="shared" si="48"/>
        <v>1</v>
      </c>
      <c r="BY98" s="98">
        <f t="shared" si="49"/>
        <v>0</v>
      </c>
      <c r="BZ98" s="99">
        <f>LARGE(CHOOSE({1,2,3,4,5,6,7,8,9,10,11,12,13,14,15,16,17},M98,Q98,U98,Y98,AC98,AG98,AK98,AO98,AS98,AW98,BA98,BE98,BI98,BM98,BQ98,BU98,BY98),1)+LARGE(CHOOSE({1,2,3,4,5,6,7,8,9,10,11,12,13,14,15,16,17},M98,Q98,U98,Y98,AC98,AG98,AK98,AO98,AS98,AW98,BA98,BE98,BI98,BM98,BQ98,BU98,BY98),2)+I98</f>
        <v>18.25</v>
      </c>
    </row>
    <row r="99" spans="1:79" ht="18.75" x14ac:dyDescent="0.25">
      <c r="A99" s="89">
        <v>93</v>
      </c>
      <c r="B99" s="100" t="s">
        <v>317</v>
      </c>
      <c r="C99" s="100" t="s">
        <v>31</v>
      </c>
      <c r="D99" s="101" t="s">
        <v>4</v>
      </c>
      <c r="E99" s="102" t="s">
        <v>318</v>
      </c>
      <c r="F99" s="93">
        <v>49</v>
      </c>
      <c r="G99" s="93">
        <v>0</v>
      </c>
      <c r="H99" s="94">
        <f t="shared" si="27"/>
        <v>1</v>
      </c>
      <c r="I99" s="98">
        <f t="shared" si="28"/>
        <v>0</v>
      </c>
      <c r="J99" s="93">
        <v>54</v>
      </c>
      <c r="K99" s="101" t="s">
        <v>129</v>
      </c>
      <c r="L99" s="94">
        <f t="shared" si="29"/>
        <v>0.25</v>
      </c>
      <c r="M99" s="95">
        <v>0</v>
      </c>
      <c r="N99" s="93">
        <v>42</v>
      </c>
      <c r="O99" s="89" t="s">
        <v>129</v>
      </c>
      <c r="P99" s="94">
        <f t="shared" si="30"/>
        <v>0</v>
      </c>
      <c r="Q99" s="95">
        <v>0</v>
      </c>
      <c r="R99" s="93">
        <v>54</v>
      </c>
      <c r="S99" s="93" t="s">
        <v>129</v>
      </c>
      <c r="T99" s="94">
        <f t="shared" si="31"/>
        <v>0</v>
      </c>
      <c r="U99" s="95">
        <v>0</v>
      </c>
      <c r="V99" s="93">
        <v>52</v>
      </c>
      <c r="W99" s="93" t="s">
        <v>129</v>
      </c>
      <c r="X99" s="94">
        <f t="shared" si="32"/>
        <v>0</v>
      </c>
      <c r="Y99" s="95">
        <v>0</v>
      </c>
      <c r="Z99" s="93">
        <v>37</v>
      </c>
      <c r="AA99" s="93" t="s">
        <v>129</v>
      </c>
      <c r="AB99" s="94">
        <f t="shared" si="33"/>
        <v>0</v>
      </c>
      <c r="AC99" s="95">
        <v>0</v>
      </c>
      <c r="AD99" s="93">
        <v>39</v>
      </c>
      <c r="AE99" s="93" t="s">
        <v>129</v>
      </c>
      <c r="AF99" s="94">
        <f t="shared" si="34"/>
        <v>0</v>
      </c>
      <c r="AG99" s="95">
        <v>0</v>
      </c>
      <c r="AH99" s="93">
        <v>31</v>
      </c>
      <c r="AI99" s="93" t="s">
        <v>129</v>
      </c>
      <c r="AJ99" s="94">
        <f t="shared" si="35"/>
        <v>0.25</v>
      </c>
      <c r="AK99" s="95">
        <v>0</v>
      </c>
      <c r="AL99" s="93">
        <v>31</v>
      </c>
      <c r="AM99" s="93" t="s">
        <v>129</v>
      </c>
      <c r="AN99" s="94">
        <f t="shared" si="36"/>
        <v>0.25</v>
      </c>
      <c r="AO99" s="95">
        <v>0</v>
      </c>
      <c r="AP99" s="93">
        <v>25</v>
      </c>
      <c r="AQ99" s="93" t="s">
        <v>129</v>
      </c>
      <c r="AR99" s="94">
        <f t="shared" si="37"/>
        <v>0.25</v>
      </c>
      <c r="AS99" s="95">
        <v>0</v>
      </c>
      <c r="AT99" s="93">
        <v>32</v>
      </c>
      <c r="AU99" s="93">
        <v>30</v>
      </c>
      <c r="AV99" s="94">
        <f t="shared" si="38"/>
        <v>0.25</v>
      </c>
      <c r="AW99" s="95">
        <f>(101-AU99)*AV99</f>
        <v>17.75</v>
      </c>
      <c r="AX99" s="93">
        <v>35</v>
      </c>
      <c r="AY99" s="93" t="s">
        <v>129</v>
      </c>
      <c r="AZ99" s="94">
        <f t="shared" si="39"/>
        <v>0.5</v>
      </c>
      <c r="BA99" s="95">
        <v>0</v>
      </c>
      <c r="BB99" s="93">
        <v>27</v>
      </c>
      <c r="BC99" s="93" t="s">
        <v>129</v>
      </c>
      <c r="BD99" s="94">
        <f t="shared" si="40"/>
        <v>0.5</v>
      </c>
      <c r="BE99" s="95">
        <v>0</v>
      </c>
      <c r="BF99" s="93">
        <v>48</v>
      </c>
      <c r="BG99" s="93" t="s">
        <v>129</v>
      </c>
      <c r="BH99" s="94">
        <f t="shared" si="41"/>
        <v>0.5</v>
      </c>
      <c r="BI99" s="95">
        <v>0</v>
      </c>
      <c r="BJ99" s="93">
        <v>38</v>
      </c>
      <c r="BK99" s="93">
        <v>0</v>
      </c>
      <c r="BL99" s="94">
        <f t="shared" si="42"/>
        <v>1</v>
      </c>
      <c r="BM99" s="98">
        <f t="shared" si="43"/>
        <v>0</v>
      </c>
      <c r="BN99" s="93">
        <v>21</v>
      </c>
      <c r="BO99" s="93">
        <v>0</v>
      </c>
      <c r="BP99" s="94">
        <f t="shared" si="44"/>
        <v>1</v>
      </c>
      <c r="BQ99" s="98">
        <f t="shared" si="45"/>
        <v>0</v>
      </c>
      <c r="BR99" s="93">
        <v>37</v>
      </c>
      <c r="BS99" s="93">
        <v>0</v>
      </c>
      <c r="BT99" s="94">
        <f t="shared" si="46"/>
        <v>1</v>
      </c>
      <c r="BU99" s="98">
        <f t="shared" si="47"/>
        <v>0</v>
      </c>
      <c r="BV99" s="93">
        <v>25</v>
      </c>
      <c r="BW99" s="93">
        <v>0</v>
      </c>
      <c r="BX99" s="94">
        <f t="shared" si="48"/>
        <v>1</v>
      </c>
      <c r="BY99" s="98">
        <f t="shared" si="49"/>
        <v>0</v>
      </c>
      <c r="BZ99" s="99">
        <f>LARGE(CHOOSE({1,2,3,4,5,6,7,8,9,10,11,12,13,14,15,16,17},M99,Q99,U99,Y99,AC99,AG99,AK99,AO99,AS99,AW99,BA99,BE99,BI99,BM99,BQ99,BU99,BY99),1)+LARGE(CHOOSE({1,2,3,4,5,6,7,8,9,10,11,12,13,14,15,16,17},M99,Q99,U99,Y99,AC99,AG99,AK99,AO99,AS99,AW99,BA99,BE99,BI99,BM99,BQ99,BU99,BY99),2)+I99</f>
        <v>17.75</v>
      </c>
    </row>
    <row r="100" spans="1:79" ht="18.75" x14ac:dyDescent="0.25">
      <c r="A100" s="89">
        <v>94</v>
      </c>
      <c r="B100" s="110" t="s">
        <v>321</v>
      </c>
      <c r="C100" s="110" t="s">
        <v>31</v>
      </c>
      <c r="D100" s="101" t="s">
        <v>5</v>
      </c>
      <c r="E100" s="102" t="s">
        <v>270</v>
      </c>
      <c r="F100" s="93">
        <v>49</v>
      </c>
      <c r="G100" s="93">
        <v>0</v>
      </c>
      <c r="H100" s="94">
        <f t="shared" si="27"/>
        <v>1</v>
      </c>
      <c r="I100" s="98">
        <f t="shared" si="28"/>
        <v>0</v>
      </c>
      <c r="J100" s="93">
        <v>54</v>
      </c>
      <c r="K100" s="93">
        <v>40</v>
      </c>
      <c r="L100" s="94">
        <f t="shared" si="29"/>
        <v>0.25</v>
      </c>
      <c r="M100" s="95">
        <f>(101-K100)*L100</f>
        <v>15.25</v>
      </c>
      <c r="N100" s="93">
        <v>58</v>
      </c>
      <c r="O100" s="89" t="s">
        <v>129</v>
      </c>
      <c r="P100" s="94">
        <f t="shared" si="30"/>
        <v>0</v>
      </c>
      <c r="Q100" s="95">
        <v>0</v>
      </c>
      <c r="R100" s="93">
        <v>54</v>
      </c>
      <c r="S100" s="93" t="s">
        <v>129</v>
      </c>
      <c r="T100" s="94">
        <f t="shared" si="31"/>
        <v>0</v>
      </c>
      <c r="U100" s="95">
        <v>0</v>
      </c>
      <c r="V100" s="93">
        <v>52</v>
      </c>
      <c r="W100" s="93" t="s">
        <v>129</v>
      </c>
      <c r="X100" s="94">
        <f t="shared" si="32"/>
        <v>0</v>
      </c>
      <c r="Y100" s="95">
        <v>0</v>
      </c>
      <c r="Z100" s="93">
        <v>37</v>
      </c>
      <c r="AA100" s="93" t="s">
        <v>129</v>
      </c>
      <c r="AB100" s="94">
        <f t="shared" si="33"/>
        <v>0</v>
      </c>
      <c r="AC100" s="95">
        <v>0</v>
      </c>
      <c r="AD100" s="93">
        <v>39</v>
      </c>
      <c r="AE100" s="93" t="s">
        <v>129</v>
      </c>
      <c r="AF100" s="94">
        <f t="shared" si="34"/>
        <v>0</v>
      </c>
      <c r="AG100" s="95">
        <v>0</v>
      </c>
      <c r="AH100" s="93">
        <v>31</v>
      </c>
      <c r="AI100" s="93" t="s">
        <v>129</v>
      </c>
      <c r="AJ100" s="94">
        <f t="shared" si="35"/>
        <v>0.25</v>
      </c>
      <c r="AK100" s="95">
        <v>0</v>
      </c>
      <c r="AL100" s="93">
        <v>31</v>
      </c>
      <c r="AM100" s="93" t="s">
        <v>129</v>
      </c>
      <c r="AN100" s="94">
        <f t="shared" si="36"/>
        <v>0.25</v>
      </c>
      <c r="AO100" s="95">
        <v>0</v>
      </c>
      <c r="AP100" s="93">
        <v>25</v>
      </c>
      <c r="AQ100" s="93" t="s">
        <v>129</v>
      </c>
      <c r="AR100" s="94">
        <f t="shared" si="37"/>
        <v>0.25</v>
      </c>
      <c r="AS100" s="95">
        <v>0</v>
      </c>
      <c r="AT100" s="93">
        <v>32</v>
      </c>
      <c r="AU100" s="93" t="s">
        <v>129</v>
      </c>
      <c r="AV100" s="94">
        <f t="shared" si="38"/>
        <v>0.25</v>
      </c>
      <c r="AW100" s="95">
        <v>0</v>
      </c>
      <c r="AX100" s="93">
        <v>35</v>
      </c>
      <c r="AY100" s="93" t="s">
        <v>129</v>
      </c>
      <c r="AZ100" s="94">
        <f t="shared" si="39"/>
        <v>0.5</v>
      </c>
      <c r="BA100" s="95">
        <v>0</v>
      </c>
      <c r="BB100" s="93">
        <v>27</v>
      </c>
      <c r="BC100" s="93" t="s">
        <v>129</v>
      </c>
      <c r="BD100" s="94">
        <f t="shared" si="40"/>
        <v>0.5</v>
      </c>
      <c r="BE100" s="95">
        <v>0</v>
      </c>
      <c r="BF100" s="93">
        <v>48</v>
      </c>
      <c r="BG100" s="93" t="s">
        <v>129</v>
      </c>
      <c r="BH100" s="94">
        <f t="shared" si="41"/>
        <v>0.5</v>
      </c>
      <c r="BI100" s="95">
        <v>0</v>
      </c>
      <c r="BJ100" s="93">
        <v>38</v>
      </c>
      <c r="BK100" s="93">
        <v>0</v>
      </c>
      <c r="BL100" s="94">
        <f t="shared" si="42"/>
        <v>1</v>
      </c>
      <c r="BM100" s="98">
        <f t="shared" si="43"/>
        <v>0</v>
      </c>
      <c r="BN100" s="93">
        <v>21</v>
      </c>
      <c r="BO100" s="93">
        <v>0</v>
      </c>
      <c r="BP100" s="94">
        <f t="shared" si="44"/>
        <v>1</v>
      </c>
      <c r="BQ100" s="98">
        <f t="shared" si="45"/>
        <v>0</v>
      </c>
      <c r="BR100" s="93">
        <v>37</v>
      </c>
      <c r="BS100" s="93">
        <v>0</v>
      </c>
      <c r="BT100" s="94">
        <f t="shared" si="46"/>
        <v>1</v>
      </c>
      <c r="BU100" s="98">
        <f t="shared" si="47"/>
        <v>0</v>
      </c>
      <c r="BV100" s="93">
        <v>25</v>
      </c>
      <c r="BW100" s="93">
        <v>0</v>
      </c>
      <c r="BX100" s="94">
        <f t="shared" si="48"/>
        <v>1</v>
      </c>
      <c r="BY100" s="98">
        <f t="shared" si="49"/>
        <v>0</v>
      </c>
      <c r="BZ100" s="99">
        <f>LARGE(CHOOSE({1,2,3,4,5,6,7,8,9,10,11,12,13,14,15,16,17},M100,Q100,U100,Y100,AC100,AG100,AK100,AO100,AS100,AW100,BA100,BE100,BI100,BM100,BQ100,BU100,BY100),1)+LARGE(CHOOSE({1,2,3,4,5,6,7,8,9,10,11,12,13,14,15,16,17},M100,Q100,U100,Y100,AC100,AG100,AK100,AO100,AS100,AW100,BA100,BE100,BI100,BM100,BQ100,BU100,BY100),2)+I100</f>
        <v>15.25</v>
      </c>
    </row>
    <row r="101" spans="1:79" ht="18.75" x14ac:dyDescent="0.25">
      <c r="A101" s="89">
        <v>95</v>
      </c>
      <c r="B101" s="110" t="s">
        <v>322</v>
      </c>
      <c r="C101" s="110" t="s">
        <v>323</v>
      </c>
      <c r="D101" s="101" t="s">
        <v>4</v>
      </c>
      <c r="E101" s="102" t="s">
        <v>324</v>
      </c>
      <c r="F101" s="93">
        <v>49</v>
      </c>
      <c r="G101" s="93">
        <v>0</v>
      </c>
      <c r="H101" s="94">
        <f t="shared" si="27"/>
        <v>1</v>
      </c>
      <c r="I101" s="98">
        <f t="shared" si="28"/>
        <v>0</v>
      </c>
      <c r="J101" s="93">
        <v>54</v>
      </c>
      <c r="K101" s="93">
        <v>42</v>
      </c>
      <c r="L101" s="94">
        <f t="shared" si="29"/>
        <v>0.25</v>
      </c>
      <c r="M101" s="95">
        <f>(101-K101)*L101</f>
        <v>14.75</v>
      </c>
      <c r="N101" s="93">
        <v>59</v>
      </c>
      <c r="O101" s="89" t="s">
        <v>129</v>
      </c>
      <c r="P101" s="94">
        <f t="shared" si="30"/>
        <v>0</v>
      </c>
      <c r="Q101" s="95">
        <v>0</v>
      </c>
      <c r="R101" s="93">
        <v>54</v>
      </c>
      <c r="S101" s="93" t="s">
        <v>129</v>
      </c>
      <c r="T101" s="94">
        <f t="shared" si="31"/>
        <v>0</v>
      </c>
      <c r="U101" s="95">
        <v>0</v>
      </c>
      <c r="V101" s="93">
        <v>52</v>
      </c>
      <c r="W101" s="93" t="s">
        <v>129</v>
      </c>
      <c r="X101" s="94">
        <f t="shared" si="32"/>
        <v>0</v>
      </c>
      <c r="Y101" s="95">
        <v>0</v>
      </c>
      <c r="Z101" s="93">
        <v>37</v>
      </c>
      <c r="AA101" s="93" t="s">
        <v>129</v>
      </c>
      <c r="AB101" s="94">
        <f t="shared" si="33"/>
        <v>0</v>
      </c>
      <c r="AC101" s="95">
        <v>0</v>
      </c>
      <c r="AD101" s="93">
        <v>39</v>
      </c>
      <c r="AE101" s="93" t="s">
        <v>129</v>
      </c>
      <c r="AF101" s="94">
        <f t="shared" si="34"/>
        <v>0</v>
      </c>
      <c r="AG101" s="95">
        <v>0</v>
      </c>
      <c r="AH101" s="93">
        <v>31</v>
      </c>
      <c r="AI101" s="93" t="s">
        <v>129</v>
      </c>
      <c r="AJ101" s="94">
        <f t="shared" si="35"/>
        <v>0.25</v>
      </c>
      <c r="AK101" s="95">
        <v>0</v>
      </c>
      <c r="AL101" s="93">
        <v>31</v>
      </c>
      <c r="AM101" s="93" t="s">
        <v>129</v>
      </c>
      <c r="AN101" s="94">
        <f t="shared" si="36"/>
        <v>0.25</v>
      </c>
      <c r="AO101" s="95">
        <v>0</v>
      </c>
      <c r="AP101" s="93">
        <v>25</v>
      </c>
      <c r="AQ101" s="93" t="s">
        <v>129</v>
      </c>
      <c r="AR101" s="94">
        <f t="shared" si="37"/>
        <v>0.25</v>
      </c>
      <c r="AS101" s="95">
        <v>0</v>
      </c>
      <c r="AT101" s="93">
        <v>32</v>
      </c>
      <c r="AU101" s="93" t="s">
        <v>129</v>
      </c>
      <c r="AV101" s="94">
        <f t="shared" si="38"/>
        <v>0.25</v>
      </c>
      <c r="AW101" s="95">
        <v>0</v>
      </c>
      <c r="AX101" s="93">
        <v>35</v>
      </c>
      <c r="AY101" s="93" t="s">
        <v>129</v>
      </c>
      <c r="AZ101" s="94">
        <f t="shared" si="39"/>
        <v>0.5</v>
      </c>
      <c r="BA101" s="95">
        <v>0</v>
      </c>
      <c r="BB101" s="93">
        <v>27</v>
      </c>
      <c r="BC101" s="93" t="s">
        <v>129</v>
      </c>
      <c r="BD101" s="94">
        <f t="shared" si="40"/>
        <v>0.5</v>
      </c>
      <c r="BE101" s="95">
        <v>0</v>
      </c>
      <c r="BF101" s="93">
        <v>48</v>
      </c>
      <c r="BG101" s="93" t="s">
        <v>129</v>
      </c>
      <c r="BH101" s="94">
        <f t="shared" si="41"/>
        <v>0.5</v>
      </c>
      <c r="BI101" s="95">
        <v>0</v>
      </c>
      <c r="BJ101" s="93">
        <v>38</v>
      </c>
      <c r="BK101" s="93">
        <v>0</v>
      </c>
      <c r="BL101" s="94">
        <f t="shared" si="42"/>
        <v>1</v>
      </c>
      <c r="BM101" s="98">
        <f t="shared" si="43"/>
        <v>0</v>
      </c>
      <c r="BN101" s="93">
        <v>21</v>
      </c>
      <c r="BO101" s="93">
        <v>0</v>
      </c>
      <c r="BP101" s="94">
        <f t="shared" si="44"/>
        <v>1</v>
      </c>
      <c r="BQ101" s="98">
        <f t="shared" si="45"/>
        <v>0</v>
      </c>
      <c r="BR101" s="93">
        <v>37</v>
      </c>
      <c r="BS101" s="93">
        <v>0</v>
      </c>
      <c r="BT101" s="94">
        <f t="shared" si="46"/>
        <v>1</v>
      </c>
      <c r="BU101" s="98">
        <f t="shared" si="47"/>
        <v>0</v>
      </c>
      <c r="BV101" s="93">
        <v>25</v>
      </c>
      <c r="BW101" s="93">
        <v>0</v>
      </c>
      <c r="BX101" s="94">
        <f t="shared" si="48"/>
        <v>1</v>
      </c>
      <c r="BY101" s="98">
        <f t="shared" si="49"/>
        <v>0</v>
      </c>
      <c r="BZ101" s="99">
        <f>LARGE(CHOOSE({1,2,3,4,5,6,7,8,9,10,11,12,13,14,15,16,17},M101,Q101,U101,Y101,AC101,AG101,AK101,AO101,AS101,AW101,BA101,BE101,BI101,BM101,BQ101,BU101,BY101),1)+LARGE(CHOOSE({1,2,3,4,5,6,7,8,9,10,11,12,13,14,15,16,17},M101,Q101,U101,Y101,AC101,AG101,AK101,AO101,AS101,AW101,BA101,BE101,BI101,BM101,BQ101,BU101,BY101),2)+I101</f>
        <v>14.75</v>
      </c>
    </row>
    <row r="102" spans="1:79" ht="18.75" x14ac:dyDescent="0.25">
      <c r="A102" s="89">
        <v>96</v>
      </c>
      <c r="B102" s="110" t="s">
        <v>325</v>
      </c>
      <c r="C102" s="110" t="s">
        <v>31</v>
      </c>
      <c r="D102" s="101" t="s">
        <v>5</v>
      </c>
      <c r="E102" s="102" t="s">
        <v>326</v>
      </c>
      <c r="F102" s="93">
        <v>49</v>
      </c>
      <c r="G102" s="93">
        <v>0</v>
      </c>
      <c r="H102" s="94">
        <f t="shared" si="27"/>
        <v>1</v>
      </c>
      <c r="I102" s="98">
        <f t="shared" si="28"/>
        <v>0</v>
      </c>
      <c r="J102" s="93">
        <v>54</v>
      </c>
      <c r="K102" s="93">
        <v>48</v>
      </c>
      <c r="L102" s="94">
        <f t="shared" si="29"/>
        <v>0.25</v>
      </c>
      <c r="M102" s="95">
        <f>(101-K102)*L102</f>
        <v>13.25</v>
      </c>
      <c r="N102" s="93">
        <v>64</v>
      </c>
      <c r="O102" s="89" t="s">
        <v>129</v>
      </c>
      <c r="P102" s="94">
        <f t="shared" si="30"/>
        <v>0</v>
      </c>
      <c r="Q102" s="95">
        <v>0</v>
      </c>
      <c r="R102" s="93">
        <v>54</v>
      </c>
      <c r="S102" s="93" t="s">
        <v>129</v>
      </c>
      <c r="T102" s="94">
        <f t="shared" si="31"/>
        <v>0</v>
      </c>
      <c r="U102" s="95">
        <v>0</v>
      </c>
      <c r="V102" s="93">
        <v>52</v>
      </c>
      <c r="W102" s="93" t="s">
        <v>129</v>
      </c>
      <c r="X102" s="94">
        <f t="shared" si="32"/>
        <v>0</v>
      </c>
      <c r="Y102" s="95">
        <v>0</v>
      </c>
      <c r="Z102" s="93">
        <v>37</v>
      </c>
      <c r="AA102" s="93" t="s">
        <v>129</v>
      </c>
      <c r="AB102" s="94">
        <f t="shared" si="33"/>
        <v>0</v>
      </c>
      <c r="AC102" s="95">
        <v>0</v>
      </c>
      <c r="AD102" s="93">
        <v>39</v>
      </c>
      <c r="AE102" s="93" t="s">
        <v>129</v>
      </c>
      <c r="AF102" s="94">
        <f t="shared" si="34"/>
        <v>0</v>
      </c>
      <c r="AG102" s="95">
        <v>0</v>
      </c>
      <c r="AH102" s="93">
        <v>31</v>
      </c>
      <c r="AI102" s="93" t="s">
        <v>129</v>
      </c>
      <c r="AJ102" s="94">
        <f t="shared" si="35"/>
        <v>0.25</v>
      </c>
      <c r="AK102" s="95">
        <v>0</v>
      </c>
      <c r="AL102" s="93">
        <v>31</v>
      </c>
      <c r="AM102" s="93" t="s">
        <v>129</v>
      </c>
      <c r="AN102" s="94">
        <f t="shared" si="36"/>
        <v>0.25</v>
      </c>
      <c r="AO102" s="95">
        <v>0</v>
      </c>
      <c r="AP102" s="93">
        <v>25</v>
      </c>
      <c r="AQ102" s="93" t="s">
        <v>129</v>
      </c>
      <c r="AR102" s="94">
        <f t="shared" si="37"/>
        <v>0.25</v>
      </c>
      <c r="AS102" s="95">
        <v>0</v>
      </c>
      <c r="AT102" s="93">
        <v>32</v>
      </c>
      <c r="AU102" s="93" t="s">
        <v>129</v>
      </c>
      <c r="AV102" s="94">
        <f t="shared" si="38"/>
        <v>0.25</v>
      </c>
      <c r="AW102" s="95">
        <v>0</v>
      </c>
      <c r="AX102" s="93">
        <v>35</v>
      </c>
      <c r="AY102" s="93" t="s">
        <v>129</v>
      </c>
      <c r="AZ102" s="94">
        <f t="shared" si="39"/>
        <v>0.5</v>
      </c>
      <c r="BA102" s="95">
        <v>0</v>
      </c>
      <c r="BB102" s="93">
        <v>27</v>
      </c>
      <c r="BC102" s="93" t="s">
        <v>129</v>
      </c>
      <c r="BD102" s="94">
        <f t="shared" si="40"/>
        <v>0.5</v>
      </c>
      <c r="BE102" s="95">
        <v>0</v>
      </c>
      <c r="BF102" s="93">
        <v>48</v>
      </c>
      <c r="BG102" s="93" t="s">
        <v>129</v>
      </c>
      <c r="BH102" s="94">
        <f t="shared" si="41"/>
        <v>0.5</v>
      </c>
      <c r="BI102" s="95">
        <v>0</v>
      </c>
      <c r="BJ102" s="93">
        <v>38</v>
      </c>
      <c r="BK102" s="93">
        <v>0</v>
      </c>
      <c r="BL102" s="94">
        <f t="shared" si="42"/>
        <v>1</v>
      </c>
      <c r="BM102" s="98">
        <f t="shared" si="43"/>
        <v>0</v>
      </c>
      <c r="BN102" s="93">
        <v>21</v>
      </c>
      <c r="BO102" s="93">
        <v>0</v>
      </c>
      <c r="BP102" s="94">
        <f t="shared" si="44"/>
        <v>1</v>
      </c>
      <c r="BQ102" s="98">
        <f t="shared" si="45"/>
        <v>0</v>
      </c>
      <c r="BR102" s="93">
        <v>37</v>
      </c>
      <c r="BS102" s="93">
        <v>0</v>
      </c>
      <c r="BT102" s="94">
        <f t="shared" si="46"/>
        <v>1</v>
      </c>
      <c r="BU102" s="98">
        <f t="shared" si="47"/>
        <v>0</v>
      </c>
      <c r="BV102" s="93">
        <v>25</v>
      </c>
      <c r="BW102" s="93">
        <v>0</v>
      </c>
      <c r="BX102" s="94">
        <f t="shared" si="48"/>
        <v>1</v>
      </c>
      <c r="BY102" s="98">
        <f t="shared" si="49"/>
        <v>0</v>
      </c>
      <c r="BZ102" s="99">
        <f>LARGE(CHOOSE({1,2,3,4,5,6,7,8,9,10,11,12,13,14,15,16,17},M102,Q102,U102,Y102,AC102,AG102,AK102,AO102,AS102,AW102,BA102,BE102,BI102,BM102,BQ102,BU102,BY102),1)+LARGE(CHOOSE({1,2,3,4,5,6,7,8,9,10,11,12,13,14,15,16,17},M102,Q102,U102,Y102,AC102,AG102,AK102,AO102,AS102,AW102,BA102,BE102,BI102,BM102,BQ102,BU102,BY102),2)+I102</f>
        <v>13.25</v>
      </c>
    </row>
    <row r="103" spans="1:79" ht="18.75" x14ac:dyDescent="0.25">
      <c r="A103" s="89">
        <v>97</v>
      </c>
      <c r="B103" s="110" t="s">
        <v>327</v>
      </c>
      <c r="C103" s="110" t="s">
        <v>56</v>
      </c>
      <c r="D103" s="101" t="s">
        <v>4</v>
      </c>
      <c r="E103" s="102" t="s">
        <v>328</v>
      </c>
      <c r="F103" s="93">
        <v>49</v>
      </c>
      <c r="G103" s="93">
        <v>0</v>
      </c>
      <c r="H103" s="94">
        <f t="shared" si="27"/>
        <v>1</v>
      </c>
      <c r="I103" s="98">
        <f t="shared" si="28"/>
        <v>0</v>
      </c>
      <c r="J103" s="93">
        <v>54</v>
      </c>
      <c r="K103" s="93">
        <v>49</v>
      </c>
      <c r="L103" s="94">
        <f t="shared" si="29"/>
        <v>0.25</v>
      </c>
      <c r="M103" s="95">
        <f>(101-K103)*L103</f>
        <v>13</v>
      </c>
      <c r="N103" s="93">
        <v>65</v>
      </c>
      <c r="O103" s="89" t="s">
        <v>129</v>
      </c>
      <c r="P103" s="94">
        <f t="shared" si="30"/>
        <v>0</v>
      </c>
      <c r="Q103" s="95">
        <v>0</v>
      </c>
      <c r="R103" s="93">
        <v>54</v>
      </c>
      <c r="S103" s="93" t="s">
        <v>129</v>
      </c>
      <c r="T103" s="94">
        <f t="shared" si="31"/>
        <v>0</v>
      </c>
      <c r="U103" s="95">
        <v>0</v>
      </c>
      <c r="V103" s="93">
        <v>52</v>
      </c>
      <c r="W103" s="93" t="s">
        <v>129</v>
      </c>
      <c r="X103" s="94">
        <f t="shared" si="32"/>
        <v>0</v>
      </c>
      <c r="Y103" s="95">
        <v>0</v>
      </c>
      <c r="Z103" s="93">
        <v>37</v>
      </c>
      <c r="AA103" s="93" t="s">
        <v>129</v>
      </c>
      <c r="AB103" s="94">
        <f t="shared" si="33"/>
        <v>0</v>
      </c>
      <c r="AC103" s="95">
        <v>0</v>
      </c>
      <c r="AD103" s="93">
        <v>39</v>
      </c>
      <c r="AE103" s="93" t="s">
        <v>129</v>
      </c>
      <c r="AF103" s="94">
        <f t="shared" si="34"/>
        <v>0</v>
      </c>
      <c r="AG103" s="95">
        <v>0</v>
      </c>
      <c r="AH103" s="93">
        <v>31</v>
      </c>
      <c r="AI103" s="93" t="s">
        <v>129</v>
      </c>
      <c r="AJ103" s="94">
        <f t="shared" si="35"/>
        <v>0.25</v>
      </c>
      <c r="AK103" s="95">
        <v>0</v>
      </c>
      <c r="AL103" s="93">
        <v>31</v>
      </c>
      <c r="AM103" s="93" t="s">
        <v>129</v>
      </c>
      <c r="AN103" s="94">
        <f t="shared" si="36"/>
        <v>0.25</v>
      </c>
      <c r="AO103" s="95">
        <v>0</v>
      </c>
      <c r="AP103" s="93">
        <v>25</v>
      </c>
      <c r="AQ103" s="93" t="s">
        <v>129</v>
      </c>
      <c r="AR103" s="94">
        <f t="shared" si="37"/>
        <v>0.25</v>
      </c>
      <c r="AS103" s="95">
        <v>0</v>
      </c>
      <c r="AT103" s="93">
        <v>32</v>
      </c>
      <c r="AU103" s="93" t="s">
        <v>129</v>
      </c>
      <c r="AV103" s="94">
        <f t="shared" si="38"/>
        <v>0.25</v>
      </c>
      <c r="AW103" s="95">
        <v>0</v>
      </c>
      <c r="AX103" s="93">
        <v>35</v>
      </c>
      <c r="AY103" s="93" t="s">
        <v>129</v>
      </c>
      <c r="AZ103" s="94">
        <f t="shared" si="39"/>
        <v>0.5</v>
      </c>
      <c r="BA103" s="95">
        <v>0</v>
      </c>
      <c r="BB103" s="93">
        <v>27</v>
      </c>
      <c r="BC103" s="93" t="s">
        <v>129</v>
      </c>
      <c r="BD103" s="94">
        <f t="shared" si="40"/>
        <v>0.5</v>
      </c>
      <c r="BE103" s="95">
        <v>0</v>
      </c>
      <c r="BF103" s="93">
        <v>48</v>
      </c>
      <c r="BG103" s="93" t="s">
        <v>129</v>
      </c>
      <c r="BH103" s="94">
        <f t="shared" si="41"/>
        <v>0.5</v>
      </c>
      <c r="BI103" s="95">
        <v>0</v>
      </c>
      <c r="BJ103" s="93">
        <v>38</v>
      </c>
      <c r="BK103" s="93">
        <v>0</v>
      </c>
      <c r="BL103" s="94">
        <f t="shared" si="42"/>
        <v>1</v>
      </c>
      <c r="BM103" s="98">
        <f t="shared" si="43"/>
        <v>0</v>
      </c>
      <c r="BN103" s="93">
        <v>21</v>
      </c>
      <c r="BO103" s="93">
        <v>0</v>
      </c>
      <c r="BP103" s="94">
        <f t="shared" si="44"/>
        <v>1</v>
      </c>
      <c r="BQ103" s="98">
        <f t="shared" si="45"/>
        <v>0</v>
      </c>
      <c r="BR103" s="93">
        <v>37</v>
      </c>
      <c r="BS103" s="93">
        <v>0</v>
      </c>
      <c r="BT103" s="94">
        <f t="shared" si="46"/>
        <v>1</v>
      </c>
      <c r="BU103" s="98">
        <f t="shared" si="47"/>
        <v>0</v>
      </c>
      <c r="BV103" s="93">
        <v>25</v>
      </c>
      <c r="BW103" s="93">
        <v>0</v>
      </c>
      <c r="BX103" s="94">
        <f t="shared" si="48"/>
        <v>1</v>
      </c>
      <c r="BY103" s="98">
        <f t="shared" si="49"/>
        <v>0</v>
      </c>
      <c r="BZ103" s="99">
        <f>LARGE(CHOOSE({1,2,3,4,5,6,7,8,9,10,11,12,13,14,15,16,17},M103,Q103,U103,Y103,AC103,AG103,AK103,AO103,AS103,AW103,BA103,BE103,BI103,BM103,BQ103,BU103,BY103),1)+LARGE(CHOOSE({1,2,3,4,5,6,7,8,9,10,11,12,13,14,15,16,17},M103,Q103,U103,Y103,AC103,AG103,AK103,AO103,AS103,AW103,BA103,BE103,BI103,BM103,BQ103,BU103,BY103),2)+I103</f>
        <v>13</v>
      </c>
    </row>
    <row r="104" spans="1:79" ht="18.75" x14ac:dyDescent="0.25">
      <c r="A104" s="89">
        <v>98</v>
      </c>
      <c r="B104" s="100" t="s">
        <v>329</v>
      </c>
      <c r="C104" s="100" t="s">
        <v>40</v>
      </c>
      <c r="D104" s="101" t="s">
        <v>4</v>
      </c>
      <c r="E104" s="102" t="s">
        <v>330</v>
      </c>
      <c r="F104" s="93">
        <v>49</v>
      </c>
      <c r="G104" s="93">
        <v>0</v>
      </c>
      <c r="H104" s="94">
        <f t="shared" si="27"/>
        <v>1</v>
      </c>
      <c r="I104" s="98">
        <f t="shared" si="28"/>
        <v>0</v>
      </c>
      <c r="J104" s="93">
        <v>54</v>
      </c>
      <c r="K104" s="89">
        <v>51</v>
      </c>
      <c r="L104" s="94">
        <f t="shared" si="29"/>
        <v>0.25</v>
      </c>
      <c r="M104" s="95">
        <f>(101-K104)*L104</f>
        <v>12.5</v>
      </c>
      <c r="N104" s="93">
        <v>42</v>
      </c>
      <c r="O104" s="89" t="s">
        <v>129</v>
      </c>
      <c r="P104" s="94">
        <f t="shared" si="30"/>
        <v>0</v>
      </c>
      <c r="Q104" s="95">
        <v>0</v>
      </c>
      <c r="R104" s="93">
        <v>54</v>
      </c>
      <c r="S104" s="93" t="s">
        <v>129</v>
      </c>
      <c r="T104" s="94">
        <f t="shared" si="31"/>
        <v>0</v>
      </c>
      <c r="U104" s="95">
        <v>0</v>
      </c>
      <c r="V104" s="93">
        <v>52</v>
      </c>
      <c r="W104" s="93">
        <v>45</v>
      </c>
      <c r="X104" s="94">
        <f t="shared" si="32"/>
        <v>0</v>
      </c>
      <c r="Y104" s="95">
        <v>0</v>
      </c>
      <c r="Z104" s="93">
        <v>37</v>
      </c>
      <c r="AA104" s="93" t="s">
        <v>129</v>
      </c>
      <c r="AB104" s="94">
        <f t="shared" si="33"/>
        <v>0</v>
      </c>
      <c r="AC104" s="95">
        <v>0</v>
      </c>
      <c r="AD104" s="93">
        <v>39</v>
      </c>
      <c r="AE104" s="93" t="s">
        <v>129</v>
      </c>
      <c r="AF104" s="94">
        <f t="shared" si="34"/>
        <v>0</v>
      </c>
      <c r="AG104" s="95">
        <v>0</v>
      </c>
      <c r="AH104" s="93">
        <v>31</v>
      </c>
      <c r="AI104" s="93" t="s">
        <v>129</v>
      </c>
      <c r="AJ104" s="94">
        <f t="shared" si="35"/>
        <v>0.25</v>
      </c>
      <c r="AK104" s="95">
        <v>0</v>
      </c>
      <c r="AL104" s="93">
        <v>31</v>
      </c>
      <c r="AM104" s="93" t="s">
        <v>129</v>
      </c>
      <c r="AN104" s="94">
        <f t="shared" si="36"/>
        <v>0.25</v>
      </c>
      <c r="AO104" s="95">
        <v>0</v>
      </c>
      <c r="AP104" s="93">
        <v>25</v>
      </c>
      <c r="AQ104" s="93" t="s">
        <v>129</v>
      </c>
      <c r="AR104" s="94">
        <f t="shared" si="37"/>
        <v>0.25</v>
      </c>
      <c r="AS104" s="95">
        <v>0</v>
      </c>
      <c r="AT104" s="93">
        <v>32</v>
      </c>
      <c r="AU104" s="93" t="s">
        <v>129</v>
      </c>
      <c r="AV104" s="94">
        <f t="shared" si="38"/>
        <v>0.25</v>
      </c>
      <c r="AW104" s="95">
        <v>0</v>
      </c>
      <c r="AX104" s="93">
        <v>35</v>
      </c>
      <c r="AY104" s="93" t="s">
        <v>129</v>
      </c>
      <c r="AZ104" s="94">
        <f t="shared" si="39"/>
        <v>0.5</v>
      </c>
      <c r="BA104" s="95">
        <v>0</v>
      </c>
      <c r="BB104" s="93">
        <v>27</v>
      </c>
      <c r="BC104" s="93" t="s">
        <v>129</v>
      </c>
      <c r="BD104" s="94">
        <f t="shared" si="40"/>
        <v>0.5</v>
      </c>
      <c r="BE104" s="95">
        <v>0</v>
      </c>
      <c r="BF104" s="93">
        <v>48</v>
      </c>
      <c r="BG104" s="93" t="s">
        <v>129</v>
      </c>
      <c r="BH104" s="94">
        <f t="shared" si="41"/>
        <v>0.5</v>
      </c>
      <c r="BI104" s="95">
        <v>0</v>
      </c>
      <c r="BJ104" s="93">
        <v>38</v>
      </c>
      <c r="BK104" s="93">
        <v>0</v>
      </c>
      <c r="BL104" s="94">
        <f t="shared" si="42"/>
        <v>1</v>
      </c>
      <c r="BM104" s="98">
        <f t="shared" si="43"/>
        <v>0</v>
      </c>
      <c r="BN104" s="93">
        <v>21</v>
      </c>
      <c r="BO104" s="93">
        <v>0</v>
      </c>
      <c r="BP104" s="94">
        <f t="shared" si="44"/>
        <v>1</v>
      </c>
      <c r="BQ104" s="98">
        <f t="shared" si="45"/>
        <v>0</v>
      </c>
      <c r="BR104" s="93">
        <v>37</v>
      </c>
      <c r="BS104" s="93">
        <v>0</v>
      </c>
      <c r="BT104" s="94">
        <f t="shared" si="46"/>
        <v>1</v>
      </c>
      <c r="BU104" s="98">
        <f t="shared" si="47"/>
        <v>0</v>
      </c>
      <c r="BV104" s="93">
        <v>25</v>
      </c>
      <c r="BW104" s="93">
        <v>0</v>
      </c>
      <c r="BX104" s="94">
        <f t="shared" si="48"/>
        <v>1</v>
      </c>
      <c r="BY104" s="98">
        <f t="shared" si="49"/>
        <v>0</v>
      </c>
      <c r="BZ104" s="99">
        <f>LARGE(CHOOSE({1,2,3,4,5,6,7,8,9,10,11,12,13,14,15,16,17},M104,Q104,U104,Y104,AC104,AG104,AK104,AO104,AS104,AW104,BA104,BE104,BI104,BM104,BQ104,BU104,BY104),1)+LARGE(CHOOSE({1,2,3,4,5,6,7,8,9,10,11,12,13,14,15,16,17},M104,Q104,U104,Y104,AC104,AG104,AK104,AO104,AS104,AW104,BA104,BE104,BI104,BM104,BQ104,BU104,BY104),2)+I104</f>
        <v>12.5</v>
      </c>
    </row>
    <row r="105" spans="1:79" ht="18.75" x14ac:dyDescent="0.25">
      <c r="A105" s="89">
        <v>99</v>
      </c>
      <c r="B105" s="100" t="s">
        <v>18</v>
      </c>
      <c r="C105" s="106" t="s">
        <v>6</v>
      </c>
      <c r="D105" s="89" t="s">
        <v>5</v>
      </c>
      <c r="E105" s="107" t="s">
        <v>19</v>
      </c>
      <c r="F105" s="93">
        <v>49</v>
      </c>
      <c r="G105" s="93">
        <v>0</v>
      </c>
      <c r="H105" s="94">
        <f t="shared" si="27"/>
        <v>1</v>
      </c>
      <c r="I105" s="98">
        <f t="shared" si="28"/>
        <v>0</v>
      </c>
      <c r="J105" s="89">
        <v>54</v>
      </c>
      <c r="K105" s="101" t="s">
        <v>129</v>
      </c>
      <c r="L105" s="94">
        <f t="shared" si="29"/>
        <v>0.25</v>
      </c>
      <c r="M105" s="95">
        <v>0</v>
      </c>
      <c r="N105" s="93">
        <v>42</v>
      </c>
      <c r="O105" s="89">
        <v>18</v>
      </c>
      <c r="P105" s="94">
        <f t="shared" si="30"/>
        <v>0</v>
      </c>
      <c r="Q105" s="95">
        <f>(101-O105)*P105</f>
        <v>0</v>
      </c>
      <c r="R105" s="93">
        <v>54</v>
      </c>
      <c r="S105" s="93">
        <v>23</v>
      </c>
      <c r="T105" s="94">
        <f t="shared" si="31"/>
        <v>0</v>
      </c>
      <c r="U105" s="95">
        <v>0</v>
      </c>
      <c r="V105" s="93">
        <v>52</v>
      </c>
      <c r="W105" s="93">
        <v>25</v>
      </c>
      <c r="X105" s="94">
        <f t="shared" si="32"/>
        <v>0</v>
      </c>
      <c r="Y105" s="95">
        <v>0</v>
      </c>
      <c r="Z105" s="93">
        <v>37</v>
      </c>
      <c r="AA105" s="93">
        <v>23</v>
      </c>
      <c r="AB105" s="94">
        <f t="shared" si="33"/>
        <v>0</v>
      </c>
      <c r="AC105" s="95">
        <f>(101-AA105)*AB105</f>
        <v>0</v>
      </c>
      <c r="AD105" s="93">
        <v>39</v>
      </c>
      <c r="AE105" s="93">
        <v>26</v>
      </c>
      <c r="AF105" s="94">
        <f t="shared" si="34"/>
        <v>0</v>
      </c>
      <c r="AG105" s="95">
        <f>(101-AE105)*AF105</f>
        <v>0</v>
      </c>
      <c r="AH105" s="93">
        <v>31</v>
      </c>
      <c r="AI105" s="93" t="s">
        <v>129</v>
      </c>
      <c r="AJ105" s="94">
        <f t="shared" si="35"/>
        <v>0.25</v>
      </c>
      <c r="AK105" s="95">
        <v>0</v>
      </c>
      <c r="AL105" s="93">
        <v>31</v>
      </c>
      <c r="AM105" s="93" t="s">
        <v>129</v>
      </c>
      <c r="AN105" s="94">
        <f t="shared" si="36"/>
        <v>0.25</v>
      </c>
      <c r="AO105" s="95">
        <v>0</v>
      </c>
      <c r="AP105" s="93">
        <v>25</v>
      </c>
      <c r="AQ105" s="93" t="s">
        <v>129</v>
      </c>
      <c r="AR105" s="94">
        <f t="shared" si="37"/>
        <v>0.25</v>
      </c>
      <c r="AS105" s="95">
        <v>0</v>
      </c>
      <c r="AT105" s="93">
        <v>32</v>
      </c>
      <c r="AU105" s="93" t="s">
        <v>129</v>
      </c>
      <c r="AV105" s="94">
        <f t="shared" si="38"/>
        <v>0.25</v>
      </c>
      <c r="AW105" s="95">
        <v>0</v>
      </c>
      <c r="AX105" s="93">
        <v>35</v>
      </c>
      <c r="AY105" s="93" t="s">
        <v>129</v>
      </c>
      <c r="AZ105" s="94">
        <f t="shared" si="39"/>
        <v>0.5</v>
      </c>
      <c r="BA105" s="95">
        <v>0</v>
      </c>
      <c r="BB105" s="93">
        <v>27</v>
      </c>
      <c r="BC105" s="93" t="s">
        <v>129</v>
      </c>
      <c r="BD105" s="94">
        <f t="shared" si="40"/>
        <v>0.5</v>
      </c>
      <c r="BE105" s="95">
        <v>0</v>
      </c>
      <c r="BF105" s="93">
        <v>48</v>
      </c>
      <c r="BG105" s="93" t="s">
        <v>129</v>
      </c>
      <c r="BH105" s="94">
        <f t="shared" si="41"/>
        <v>0.5</v>
      </c>
      <c r="BI105" s="95">
        <v>0</v>
      </c>
      <c r="BJ105" s="93">
        <v>38</v>
      </c>
      <c r="BK105" s="93">
        <v>0</v>
      </c>
      <c r="BL105" s="94">
        <f t="shared" si="42"/>
        <v>1</v>
      </c>
      <c r="BM105" s="98">
        <f t="shared" si="43"/>
        <v>0</v>
      </c>
      <c r="BN105" s="93">
        <v>21</v>
      </c>
      <c r="BO105" s="93">
        <v>0</v>
      </c>
      <c r="BP105" s="94">
        <f t="shared" si="44"/>
        <v>1</v>
      </c>
      <c r="BQ105" s="98">
        <f t="shared" si="45"/>
        <v>0</v>
      </c>
      <c r="BR105" s="93">
        <v>37</v>
      </c>
      <c r="BS105" s="93">
        <v>0</v>
      </c>
      <c r="BT105" s="94">
        <f t="shared" si="46"/>
        <v>1</v>
      </c>
      <c r="BU105" s="98">
        <f t="shared" si="47"/>
        <v>0</v>
      </c>
      <c r="BV105" s="93">
        <v>25</v>
      </c>
      <c r="BW105" s="93">
        <v>0</v>
      </c>
      <c r="BX105" s="94">
        <f t="shared" si="48"/>
        <v>1</v>
      </c>
      <c r="BY105" s="98">
        <f t="shared" si="49"/>
        <v>0</v>
      </c>
      <c r="BZ105" s="99">
        <f>LARGE(CHOOSE({1,2,3,4,5,6,7,8,9,10,11,12,13,14,15,16,17},M105,Q105,U105,Y105,AC105,AG105,AK105,AO105,AS105,AW105,BA105,BE105,BI105,BM105,BQ105,BU105,BY105),1)+LARGE(CHOOSE({1,2,3,4,5,6,7,8,9,10,11,12,13,14,15,16,17},M105,Q105,U105,Y105,AC105,AG105,AK105,AO105,AS105,AW105,BA105,BE105,BI105,BM105,BQ105,BU105,BY105),2)+I105</f>
        <v>0</v>
      </c>
    </row>
    <row r="106" spans="1:79" ht="18.75" x14ac:dyDescent="0.25">
      <c r="A106" s="89">
        <v>100</v>
      </c>
      <c r="B106" s="100" t="s">
        <v>344</v>
      </c>
      <c r="C106" s="100" t="s">
        <v>345</v>
      </c>
      <c r="D106" s="101" t="s">
        <v>5</v>
      </c>
      <c r="E106" s="102" t="s">
        <v>346</v>
      </c>
      <c r="F106" s="93">
        <v>49</v>
      </c>
      <c r="G106" s="93">
        <v>0</v>
      </c>
      <c r="H106" s="94">
        <f t="shared" si="27"/>
        <v>1</v>
      </c>
      <c r="I106" s="98">
        <f t="shared" si="28"/>
        <v>0</v>
      </c>
      <c r="J106" s="93">
        <v>54</v>
      </c>
      <c r="K106" s="101" t="s">
        <v>129</v>
      </c>
      <c r="L106" s="94">
        <f t="shared" si="29"/>
        <v>0.25</v>
      </c>
      <c r="M106" s="95">
        <v>0</v>
      </c>
      <c r="N106" s="93">
        <v>42</v>
      </c>
      <c r="O106" s="89" t="s">
        <v>129</v>
      </c>
      <c r="P106" s="94">
        <f t="shared" si="30"/>
        <v>0</v>
      </c>
      <c r="Q106" s="95">
        <v>0</v>
      </c>
      <c r="R106" s="93">
        <v>54</v>
      </c>
      <c r="S106" s="93">
        <v>50</v>
      </c>
      <c r="T106" s="94">
        <f t="shared" si="31"/>
        <v>0</v>
      </c>
      <c r="U106" s="95">
        <v>0</v>
      </c>
      <c r="V106" s="93">
        <v>52</v>
      </c>
      <c r="W106" s="93">
        <v>44</v>
      </c>
      <c r="X106" s="94">
        <f t="shared" si="32"/>
        <v>0</v>
      </c>
      <c r="Y106" s="95">
        <v>0</v>
      </c>
      <c r="Z106" s="93">
        <v>37</v>
      </c>
      <c r="AA106" s="93" t="s">
        <v>129</v>
      </c>
      <c r="AB106" s="94">
        <f t="shared" si="33"/>
        <v>0</v>
      </c>
      <c r="AC106" s="95">
        <v>0</v>
      </c>
      <c r="AD106" s="93">
        <v>39</v>
      </c>
      <c r="AE106" s="93" t="s">
        <v>129</v>
      </c>
      <c r="AF106" s="94">
        <f t="shared" si="34"/>
        <v>0</v>
      </c>
      <c r="AG106" s="95">
        <v>0</v>
      </c>
      <c r="AH106" s="93">
        <v>31</v>
      </c>
      <c r="AI106" s="93" t="s">
        <v>129</v>
      </c>
      <c r="AJ106" s="94">
        <f t="shared" si="35"/>
        <v>0.25</v>
      </c>
      <c r="AK106" s="95">
        <v>0</v>
      </c>
      <c r="AL106" s="93">
        <v>31</v>
      </c>
      <c r="AM106" s="93" t="s">
        <v>129</v>
      </c>
      <c r="AN106" s="94">
        <f t="shared" si="36"/>
        <v>0.25</v>
      </c>
      <c r="AO106" s="95">
        <v>0</v>
      </c>
      <c r="AP106" s="93">
        <v>25</v>
      </c>
      <c r="AQ106" s="93" t="s">
        <v>129</v>
      </c>
      <c r="AR106" s="94">
        <f t="shared" si="37"/>
        <v>0.25</v>
      </c>
      <c r="AS106" s="95">
        <v>0</v>
      </c>
      <c r="AT106" s="93">
        <v>32</v>
      </c>
      <c r="AU106" s="93" t="s">
        <v>129</v>
      </c>
      <c r="AV106" s="94">
        <f t="shared" si="38"/>
        <v>0.25</v>
      </c>
      <c r="AW106" s="95">
        <v>0</v>
      </c>
      <c r="AX106" s="93">
        <v>35</v>
      </c>
      <c r="AY106" s="93" t="s">
        <v>129</v>
      </c>
      <c r="AZ106" s="94">
        <f t="shared" si="39"/>
        <v>0.5</v>
      </c>
      <c r="BA106" s="95">
        <v>0</v>
      </c>
      <c r="BB106" s="93">
        <v>27</v>
      </c>
      <c r="BC106" s="93" t="s">
        <v>129</v>
      </c>
      <c r="BD106" s="94">
        <f t="shared" si="40"/>
        <v>0.5</v>
      </c>
      <c r="BE106" s="95">
        <v>0</v>
      </c>
      <c r="BF106" s="93">
        <v>48</v>
      </c>
      <c r="BG106" s="93" t="s">
        <v>129</v>
      </c>
      <c r="BH106" s="94">
        <f t="shared" si="41"/>
        <v>0.5</v>
      </c>
      <c r="BI106" s="95">
        <v>0</v>
      </c>
      <c r="BJ106" s="93">
        <v>38</v>
      </c>
      <c r="BK106" s="93">
        <v>0</v>
      </c>
      <c r="BL106" s="94">
        <f t="shared" si="42"/>
        <v>1</v>
      </c>
      <c r="BM106" s="98">
        <f t="shared" si="43"/>
        <v>0</v>
      </c>
      <c r="BN106" s="93">
        <v>21</v>
      </c>
      <c r="BO106" s="93">
        <v>0</v>
      </c>
      <c r="BP106" s="94">
        <f t="shared" si="44"/>
        <v>1</v>
      </c>
      <c r="BQ106" s="98">
        <f t="shared" si="45"/>
        <v>0</v>
      </c>
      <c r="BR106" s="93">
        <v>37</v>
      </c>
      <c r="BS106" s="93">
        <v>0</v>
      </c>
      <c r="BT106" s="94">
        <f t="shared" si="46"/>
        <v>1</v>
      </c>
      <c r="BU106" s="98">
        <f t="shared" si="47"/>
        <v>0</v>
      </c>
      <c r="BV106" s="93">
        <v>25</v>
      </c>
      <c r="BW106" s="93">
        <v>0</v>
      </c>
      <c r="BX106" s="94">
        <f t="shared" si="48"/>
        <v>1</v>
      </c>
      <c r="BY106" s="98">
        <f t="shared" si="49"/>
        <v>0</v>
      </c>
      <c r="BZ106" s="99">
        <f>LARGE(CHOOSE({1,2,3,4,5,6,7,8,9,10,11,12,13,14,15,16,17},M106,Q106,U106,Y106,AC106,AG106,AK106,AO106,AS106,AW106,BA106,BE106,BI106,BM106,BQ106,BU106,BY106),1)+LARGE(CHOOSE({1,2,3,4,5,6,7,8,9,10,11,12,13,14,15,16,17},M106,Q106,U106,Y106,AC106,AG106,AK106,AO106,AS106,AW106,BA106,BE106,BI106,BM106,BQ106,BU106,BY106),2)+I106</f>
        <v>0</v>
      </c>
    </row>
    <row r="107" spans="1:79" ht="18.75" x14ac:dyDescent="0.25">
      <c r="A107" s="89">
        <v>101</v>
      </c>
      <c r="B107" s="100" t="s">
        <v>339</v>
      </c>
      <c r="C107" s="100" t="s">
        <v>12</v>
      </c>
      <c r="D107" s="101" t="s">
        <v>5</v>
      </c>
      <c r="E107" s="102" t="s">
        <v>340</v>
      </c>
      <c r="F107" s="93">
        <v>49</v>
      </c>
      <c r="G107" s="93">
        <v>0</v>
      </c>
      <c r="H107" s="94">
        <f t="shared" si="27"/>
        <v>1</v>
      </c>
      <c r="I107" s="98">
        <f t="shared" si="28"/>
        <v>0</v>
      </c>
      <c r="J107" s="93">
        <v>54</v>
      </c>
      <c r="K107" s="101" t="s">
        <v>129</v>
      </c>
      <c r="L107" s="94">
        <f t="shared" si="29"/>
        <v>0.25</v>
      </c>
      <c r="M107" s="95">
        <v>0</v>
      </c>
      <c r="N107" s="93">
        <v>42</v>
      </c>
      <c r="O107" s="89" t="s">
        <v>129</v>
      </c>
      <c r="P107" s="94">
        <f t="shared" si="30"/>
        <v>0</v>
      </c>
      <c r="Q107" s="95">
        <v>0</v>
      </c>
      <c r="R107" s="93">
        <v>54</v>
      </c>
      <c r="S107" s="93">
        <v>53</v>
      </c>
      <c r="T107" s="94">
        <f t="shared" si="31"/>
        <v>0</v>
      </c>
      <c r="U107" s="95">
        <v>0</v>
      </c>
      <c r="V107" s="93">
        <v>52</v>
      </c>
      <c r="W107" s="93" t="s">
        <v>129</v>
      </c>
      <c r="X107" s="94">
        <f t="shared" si="32"/>
        <v>0</v>
      </c>
      <c r="Y107" s="95">
        <v>0</v>
      </c>
      <c r="Z107" s="93">
        <v>37</v>
      </c>
      <c r="AA107" s="93" t="s">
        <v>129</v>
      </c>
      <c r="AB107" s="94">
        <f t="shared" si="33"/>
        <v>0</v>
      </c>
      <c r="AC107" s="95">
        <v>0</v>
      </c>
      <c r="AD107" s="93">
        <v>39</v>
      </c>
      <c r="AE107" s="93" t="s">
        <v>129</v>
      </c>
      <c r="AF107" s="94">
        <f t="shared" si="34"/>
        <v>0</v>
      </c>
      <c r="AG107" s="95">
        <v>0</v>
      </c>
      <c r="AH107" s="93">
        <v>31</v>
      </c>
      <c r="AI107" s="93" t="s">
        <v>129</v>
      </c>
      <c r="AJ107" s="94">
        <f t="shared" si="35"/>
        <v>0.25</v>
      </c>
      <c r="AK107" s="95">
        <v>0</v>
      </c>
      <c r="AL107" s="93">
        <v>31</v>
      </c>
      <c r="AM107" s="93" t="s">
        <v>129</v>
      </c>
      <c r="AN107" s="94">
        <f t="shared" si="36"/>
        <v>0.25</v>
      </c>
      <c r="AO107" s="95">
        <v>0</v>
      </c>
      <c r="AP107" s="93">
        <v>25</v>
      </c>
      <c r="AQ107" s="93" t="s">
        <v>129</v>
      </c>
      <c r="AR107" s="94">
        <f t="shared" si="37"/>
        <v>0.25</v>
      </c>
      <c r="AS107" s="95">
        <v>0</v>
      </c>
      <c r="AT107" s="93">
        <v>32</v>
      </c>
      <c r="AU107" s="93" t="s">
        <v>129</v>
      </c>
      <c r="AV107" s="94">
        <f t="shared" si="38"/>
        <v>0.25</v>
      </c>
      <c r="AW107" s="95">
        <v>0</v>
      </c>
      <c r="AX107" s="93">
        <v>35</v>
      </c>
      <c r="AY107" s="93" t="s">
        <v>129</v>
      </c>
      <c r="AZ107" s="94">
        <f t="shared" si="39"/>
        <v>0.5</v>
      </c>
      <c r="BA107" s="95">
        <v>0</v>
      </c>
      <c r="BB107" s="93">
        <v>27</v>
      </c>
      <c r="BC107" s="93" t="s">
        <v>129</v>
      </c>
      <c r="BD107" s="94">
        <f t="shared" si="40"/>
        <v>0.5</v>
      </c>
      <c r="BE107" s="95">
        <v>0</v>
      </c>
      <c r="BF107" s="93">
        <v>48</v>
      </c>
      <c r="BG107" s="93" t="s">
        <v>129</v>
      </c>
      <c r="BH107" s="94">
        <f t="shared" si="41"/>
        <v>0.5</v>
      </c>
      <c r="BI107" s="95">
        <v>0</v>
      </c>
      <c r="BJ107" s="93">
        <v>38</v>
      </c>
      <c r="BK107" s="93">
        <v>0</v>
      </c>
      <c r="BL107" s="94">
        <f t="shared" si="42"/>
        <v>1</v>
      </c>
      <c r="BM107" s="98">
        <f t="shared" si="43"/>
        <v>0</v>
      </c>
      <c r="BN107" s="93">
        <v>21</v>
      </c>
      <c r="BO107" s="93">
        <v>0</v>
      </c>
      <c r="BP107" s="94">
        <f t="shared" si="44"/>
        <v>1</v>
      </c>
      <c r="BQ107" s="98">
        <f t="shared" si="45"/>
        <v>0</v>
      </c>
      <c r="BR107" s="93">
        <v>37</v>
      </c>
      <c r="BS107" s="93">
        <v>0</v>
      </c>
      <c r="BT107" s="94">
        <f t="shared" si="46"/>
        <v>1</v>
      </c>
      <c r="BU107" s="98">
        <f t="shared" si="47"/>
        <v>0</v>
      </c>
      <c r="BV107" s="93">
        <v>25</v>
      </c>
      <c r="BW107" s="93">
        <v>0</v>
      </c>
      <c r="BX107" s="94">
        <f t="shared" si="48"/>
        <v>1</v>
      </c>
      <c r="BY107" s="98">
        <f t="shared" si="49"/>
        <v>0</v>
      </c>
      <c r="BZ107" s="99">
        <f>LARGE(CHOOSE({1,2,3,4,5,6,7,8,9,10,11,12,13,14,15,16,17},M107,Q107,U107,Y107,AC107,AG107,AK107,AO107,AS107,AW107,BA107,BE107,BI107,BM107,BQ107,BU107,BY107),1)+LARGE(CHOOSE({1,2,3,4,5,6,7,8,9,10,11,12,13,14,15,16,17},M107,Q107,U107,Y107,AC107,AG107,AK107,AO107,AS107,AW107,BA107,BE107,BI107,BM107,BQ107,BU107,BY107),2)+I107</f>
        <v>0</v>
      </c>
    </row>
    <row r="108" spans="1:79" ht="18.75" x14ac:dyDescent="0.25">
      <c r="A108" s="89">
        <v>102</v>
      </c>
      <c r="B108" s="100" t="s">
        <v>337</v>
      </c>
      <c r="C108" s="100" t="s">
        <v>40</v>
      </c>
      <c r="D108" s="101" t="s">
        <v>4</v>
      </c>
      <c r="E108" s="102" t="s">
        <v>338</v>
      </c>
      <c r="F108" s="93">
        <v>49</v>
      </c>
      <c r="G108" s="93">
        <v>0</v>
      </c>
      <c r="H108" s="94">
        <f t="shared" si="27"/>
        <v>1</v>
      </c>
      <c r="I108" s="98">
        <f t="shared" si="28"/>
        <v>0</v>
      </c>
      <c r="J108" s="93">
        <v>54</v>
      </c>
      <c r="K108" s="101" t="s">
        <v>129</v>
      </c>
      <c r="L108" s="94">
        <f t="shared" si="29"/>
        <v>0.25</v>
      </c>
      <c r="M108" s="95">
        <v>0</v>
      </c>
      <c r="N108" s="93">
        <v>42</v>
      </c>
      <c r="O108" s="89" t="s">
        <v>129</v>
      </c>
      <c r="P108" s="94">
        <f t="shared" si="30"/>
        <v>0</v>
      </c>
      <c r="Q108" s="95">
        <v>0</v>
      </c>
      <c r="R108" s="93">
        <v>54</v>
      </c>
      <c r="S108" s="93" t="s">
        <v>129</v>
      </c>
      <c r="T108" s="94">
        <f t="shared" si="31"/>
        <v>0</v>
      </c>
      <c r="U108" s="95">
        <v>0</v>
      </c>
      <c r="V108" s="93">
        <v>52</v>
      </c>
      <c r="W108" s="93">
        <v>49</v>
      </c>
      <c r="X108" s="94">
        <f t="shared" si="32"/>
        <v>0</v>
      </c>
      <c r="Y108" s="95">
        <v>0</v>
      </c>
      <c r="Z108" s="93">
        <v>37</v>
      </c>
      <c r="AA108" s="93" t="s">
        <v>129</v>
      </c>
      <c r="AB108" s="94">
        <f t="shared" si="33"/>
        <v>0</v>
      </c>
      <c r="AC108" s="95">
        <v>0</v>
      </c>
      <c r="AD108" s="93">
        <v>39</v>
      </c>
      <c r="AE108" s="93" t="s">
        <v>129</v>
      </c>
      <c r="AF108" s="94">
        <f t="shared" si="34"/>
        <v>0</v>
      </c>
      <c r="AG108" s="95">
        <v>0</v>
      </c>
      <c r="AH108" s="93">
        <v>31</v>
      </c>
      <c r="AI108" s="93" t="s">
        <v>129</v>
      </c>
      <c r="AJ108" s="94">
        <f t="shared" si="35"/>
        <v>0.25</v>
      </c>
      <c r="AK108" s="95">
        <v>0</v>
      </c>
      <c r="AL108" s="93">
        <v>31</v>
      </c>
      <c r="AM108" s="93" t="s">
        <v>129</v>
      </c>
      <c r="AN108" s="94">
        <f t="shared" si="36"/>
        <v>0.25</v>
      </c>
      <c r="AO108" s="95">
        <v>0</v>
      </c>
      <c r="AP108" s="93">
        <v>25</v>
      </c>
      <c r="AQ108" s="93" t="s">
        <v>129</v>
      </c>
      <c r="AR108" s="94">
        <f t="shared" si="37"/>
        <v>0.25</v>
      </c>
      <c r="AS108" s="95">
        <v>0</v>
      </c>
      <c r="AT108" s="93">
        <v>32</v>
      </c>
      <c r="AU108" s="93" t="s">
        <v>129</v>
      </c>
      <c r="AV108" s="94">
        <f t="shared" si="38"/>
        <v>0.25</v>
      </c>
      <c r="AW108" s="95">
        <v>0</v>
      </c>
      <c r="AX108" s="93">
        <v>35</v>
      </c>
      <c r="AY108" s="93" t="s">
        <v>129</v>
      </c>
      <c r="AZ108" s="94">
        <f t="shared" si="39"/>
        <v>0.5</v>
      </c>
      <c r="BA108" s="95">
        <v>0</v>
      </c>
      <c r="BB108" s="93">
        <v>27</v>
      </c>
      <c r="BC108" s="93" t="s">
        <v>129</v>
      </c>
      <c r="BD108" s="94">
        <f t="shared" si="40"/>
        <v>0.5</v>
      </c>
      <c r="BE108" s="95">
        <v>0</v>
      </c>
      <c r="BF108" s="93">
        <v>48</v>
      </c>
      <c r="BG108" s="93" t="s">
        <v>129</v>
      </c>
      <c r="BH108" s="94">
        <f t="shared" si="41"/>
        <v>0.5</v>
      </c>
      <c r="BI108" s="95">
        <v>0</v>
      </c>
      <c r="BJ108" s="93">
        <v>38</v>
      </c>
      <c r="BK108" s="93">
        <v>0</v>
      </c>
      <c r="BL108" s="94">
        <f t="shared" si="42"/>
        <v>1</v>
      </c>
      <c r="BM108" s="98">
        <f t="shared" si="43"/>
        <v>0</v>
      </c>
      <c r="BN108" s="93">
        <v>21</v>
      </c>
      <c r="BO108" s="93">
        <v>0</v>
      </c>
      <c r="BP108" s="94">
        <f t="shared" si="44"/>
        <v>1</v>
      </c>
      <c r="BQ108" s="98">
        <f t="shared" si="45"/>
        <v>0</v>
      </c>
      <c r="BR108" s="93">
        <v>37</v>
      </c>
      <c r="BS108" s="93">
        <v>0</v>
      </c>
      <c r="BT108" s="94">
        <f t="shared" si="46"/>
        <v>1</v>
      </c>
      <c r="BU108" s="98">
        <f t="shared" si="47"/>
        <v>0</v>
      </c>
      <c r="BV108" s="93">
        <v>25</v>
      </c>
      <c r="BW108" s="93">
        <v>0</v>
      </c>
      <c r="BX108" s="94">
        <f t="shared" si="48"/>
        <v>1</v>
      </c>
      <c r="BY108" s="98">
        <f t="shared" si="49"/>
        <v>0</v>
      </c>
      <c r="BZ108" s="99">
        <f>LARGE(CHOOSE({1,2,3,4,5,6,7,8,9,10,11,12,13,14,15,16,17},M108,Q108,U108,Y108,AC108,AG108,AK108,AO108,AS108,AW108,BA108,BE108,BI108,BM108,BQ108,BU108,BY108),1)+LARGE(CHOOSE({1,2,3,4,5,6,7,8,9,10,11,12,13,14,15,16,17},M108,Q108,U108,Y108,AC108,AG108,AK108,AO108,AS108,AW108,BA108,BE108,BI108,BM108,BQ108,BU108,BY108),2)+I108</f>
        <v>0</v>
      </c>
      <c r="CA108" s="53"/>
    </row>
    <row r="109" spans="1:79" ht="18.75" x14ac:dyDescent="0.25">
      <c r="A109" s="89">
        <v>103</v>
      </c>
      <c r="B109" s="100" t="s">
        <v>35</v>
      </c>
      <c r="C109" s="100" t="s">
        <v>6</v>
      </c>
      <c r="D109" s="101" t="s">
        <v>4</v>
      </c>
      <c r="E109" s="102" t="s">
        <v>36</v>
      </c>
      <c r="F109" s="93">
        <v>49</v>
      </c>
      <c r="G109" s="93">
        <v>0</v>
      </c>
      <c r="H109" s="94">
        <f t="shared" si="27"/>
        <v>1</v>
      </c>
      <c r="I109" s="98">
        <f t="shared" si="28"/>
        <v>0</v>
      </c>
      <c r="J109" s="93">
        <v>54</v>
      </c>
      <c r="K109" s="101" t="s">
        <v>129</v>
      </c>
      <c r="L109" s="94">
        <f t="shared" si="29"/>
        <v>0.25</v>
      </c>
      <c r="M109" s="95">
        <v>0</v>
      </c>
      <c r="N109" s="93">
        <v>42</v>
      </c>
      <c r="O109" s="93">
        <v>24</v>
      </c>
      <c r="P109" s="94">
        <f t="shared" si="30"/>
        <v>0</v>
      </c>
      <c r="Q109" s="95">
        <f>(101-O109)*P109</f>
        <v>0</v>
      </c>
      <c r="R109" s="93">
        <v>54</v>
      </c>
      <c r="S109" s="93">
        <v>26</v>
      </c>
      <c r="T109" s="94">
        <f t="shared" si="31"/>
        <v>0</v>
      </c>
      <c r="U109" s="95">
        <v>0</v>
      </c>
      <c r="V109" s="93">
        <v>52</v>
      </c>
      <c r="W109" s="93">
        <v>20</v>
      </c>
      <c r="X109" s="94">
        <f t="shared" si="32"/>
        <v>0</v>
      </c>
      <c r="Y109" s="95">
        <v>0</v>
      </c>
      <c r="Z109" s="93">
        <v>37</v>
      </c>
      <c r="AA109" s="93">
        <v>10</v>
      </c>
      <c r="AB109" s="94">
        <f t="shared" si="33"/>
        <v>0</v>
      </c>
      <c r="AC109" s="95">
        <f>(101-AA109)*AB109</f>
        <v>0</v>
      </c>
      <c r="AD109" s="93">
        <v>39</v>
      </c>
      <c r="AE109" s="89">
        <v>19</v>
      </c>
      <c r="AF109" s="94">
        <f t="shared" si="34"/>
        <v>0</v>
      </c>
      <c r="AG109" s="95">
        <f>(101-AE109)*AF109</f>
        <v>0</v>
      </c>
      <c r="AH109" s="93">
        <v>31</v>
      </c>
      <c r="AI109" s="93" t="s">
        <v>129</v>
      </c>
      <c r="AJ109" s="94">
        <f t="shared" si="35"/>
        <v>0.25</v>
      </c>
      <c r="AK109" s="95">
        <v>0</v>
      </c>
      <c r="AL109" s="93">
        <v>31</v>
      </c>
      <c r="AM109" s="93" t="s">
        <v>129</v>
      </c>
      <c r="AN109" s="94">
        <f t="shared" si="36"/>
        <v>0.25</v>
      </c>
      <c r="AO109" s="95">
        <v>0</v>
      </c>
      <c r="AP109" s="93">
        <v>25</v>
      </c>
      <c r="AQ109" s="93" t="s">
        <v>129</v>
      </c>
      <c r="AR109" s="94">
        <f t="shared" si="37"/>
        <v>0.25</v>
      </c>
      <c r="AS109" s="95">
        <v>0</v>
      </c>
      <c r="AT109" s="93">
        <v>32</v>
      </c>
      <c r="AU109" s="93" t="s">
        <v>129</v>
      </c>
      <c r="AV109" s="94">
        <f t="shared" si="38"/>
        <v>0.25</v>
      </c>
      <c r="AW109" s="95">
        <v>0</v>
      </c>
      <c r="AX109" s="93">
        <v>35</v>
      </c>
      <c r="AY109" s="93" t="s">
        <v>129</v>
      </c>
      <c r="AZ109" s="94">
        <f t="shared" si="39"/>
        <v>0.5</v>
      </c>
      <c r="BA109" s="95">
        <v>0</v>
      </c>
      <c r="BB109" s="93">
        <v>27</v>
      </c>
      <c r="BC109" s="93" t="s">
        <v>129</v>
      </c>
      <c r="BD109" s="94">
        <f t="shared" si="40"/>
        <v>0.5</v>
      </c>
      <c r="BE109" s="95">
        <v>0</v>
      </c>
      <c r="BF109" s="93">
        <v>48</v>
      </c>
      <c r="BG109" s="93" t="s">
        <v>129</v>
      </c>
      <c r="BH109" s="94">
        <f t="shared" si="41"/>
        <v>0.5</v>
      </c>
      <c r="BI109" s="95">
        <v>0</v>
      </c>
      <c r="BJ109" s="93">
        <v>38</v>
      </c>
      <c r="BK109" s="93">
        <v>0</v>
      </c>
      <c r="BL109" s="94">
        <f t="shared" si="42"/>
        <v>1</v>
      </c>
      <c r="BM109" s="98">
        <f t="shared" si="43"/>
        <v>0</v>
      </c>
      <c r="BN109" s="93">
        <v>21</v>
      </c>
      <c r="BO109" s="93">
        <v>0</v>
      </c>
      <c r="BP109" s="94">
        <f t="shared" si="44"/>
        <v>1</v>
      </c>
      <c r="BQ109" s="98">
        <f t="shared" si="45"/>
        <v>0</v>
      </c>
      <c r="BR109" s="93">
        <v>37</v>
      </c>
      <c r="BS109" s="93">
        <v>0</v>
      </c>
      <c r="BT109" s="94">
        <f t="shared" si="46"/>
        <v>1</v>
      </c>
      <c r="BU109" s="98">
        <f t="shared" si="47"/>
        <v>0</v>
      </c>
      <c r="BV109" s="93">
        <v>25</v>
      </c>
      <c r="BW109" s="93">
        <v>0</v>
      </c>
      <c r="BX109" s="94">
        <f t="shared" si="48"/>
        <v>1</v>
      </c>
      <c r="BY109" s="98">
        <f t="shared" si="49"/>
        <v>0</v>
      </c>
      <c r="BZ109" s="99">
        <f>LARGE(CHOOSE({1,2,3,4,5,6,7,8,9,10,11,12,13,14,15,16,17},M109,Q109,U109,Y109,AC109,AG109,AK109,AO109,AS109,AW109,BA109,BE109,BI109,BM109,BQ109,BU109,BY109),1)+LARGE(CHOOSE({1,2,3,4,5,6,7,8,9,10,11,12,13,14,15,16,17},M109,Q109,U109,Y109,AC109,AG109,AK109,AO109,AS109,AW109,BA109,BE109,BI109,BM109,BQ109,BU109,BY109),2)+I109</f>
        <v>0</v>
      </c>
      <c r="CA109" s="155"/>
    </row>
    <row r="110" spans="1:79" ht="18.75" x14ac:dyDescent="0.25">
      <c r="A110" s="89">
        <v>104</v>
      </c>
      <c r="B110" s="100" t="s">
        <v>335</v>
      </c>
      <c r="C110" s="100" t="s">
        <v>9</v>
      </c>
      <c r="D110" s="101" t="s">
        <v>5</v>
      </c>
      <c r="E110" s="102" t="s">
        <v>336</v>
      </c>
      <c r="F110" s="93">
        <v>49</v>
      </c>
      <c r="G110" s="93">
        <v>0</v>
      </c>
      <c r="H110" s="94">
        <f t="shared" si="27"/>
        <v>1</v>
      </c>
      <c r="I110" s="98">
        <f t="shared" si="28"/>
        <v>0</v>
      </c>
      <c r="J110" s="93">
        <v>54</v>
      </c>
      <c r="K110" s="101" t="s">
        <v>129</v>
      </c>
      <c r="L110" s="94">
        <f t="shared" si="29"/>
        <v>0.25</v>
      </c>
      <c r="M110" s="95">
        <v>0</v>
      </c>
      <c r="N110" s="93">
        <v>42</v>
      </c>
      <c r="O110" s="89" t="s">
        <v>129</v>
      </c>
      <c r="P110" s="94">
        <f t="shared" si="30"/>
        <v>0</v>
      </c>
      <c r="Q110" s="95">
        <v>0</v>
      </c>
      <c r="R110" s="93">
        <v>54</v>
      </c>
      <c r="S110" s="93">
        <v>51</v>
      </c>
      <c r="T110" s="94">
        <f t="shared" si="31"/>
        <v>0</v>
      </c>
      <c r="U110" s="95">
        <v>0</v>
      </c>
      <c r="V110" s="93">
        <v>52</v>
      </c>
      <c r="W110" s="93" t="s">
        <v>129</v>
      </c>
      <c r="X110" s="94">
        <f t="shared" si="32"/>
        <v>0</v>
      </c>
      <c r="Y110" s="95">
        <v>0</v>
      </c>
      <c r="Z110" s="93">
        <v>37</v>
      </c>
      <c r="AA110" s="93" t="s">
        <v>129</v>
      </c>
      <c r="AB110" s="94">
        <f t="shared" si="33"/>
        <v>0</v>
      </c>
      <c r="AC110" s="95">
        <v>0</v>
      </c>
      <c r="AD110" s="93">
        <v>39</v>
      </c>
      <c r="AE110" s="93" t="s">
        <v>129</v>
      </c>
      <c r="AF110" s="94">
        <f t="shared" si="34"/>
        <v>0</v>
      </c>
      <c r="AG110" s="95">
        <v>0</v>
      </c>
      <c r="AH110" s="93">
        <v>31</v>
      </c>
      <c r="AI110" s="93" t="s">
        <v>129</v>
      </c>
      <c r="AJ110" s="94">
        <f t="shared" si="35"/>
        <v>0.25</v>
      </c>
      <c r="AK110" s="95">
        <v>0</v>
      </c>
      <c r="AL110" s="93">
        <v>31</v>
      </c>
      <c r="AM110" s="93" t="s">
        <v>129</v>
      </c>
      <c r="AN110" s="94">
        <f t="shared" si="36"/>
        <v>0.25</v>
      </c>
      <c r="AO110" s="95">
        <v>0</v>
      </c>
      <c r="AP110" s="93">
        <v>25</v>
      </c>
      <c r="AQ110" s="93" t="s">
        <v>129</v>
      </c>
      <c r="AR110" s="94">
        <f t="shared" si="37"/>
        <v>0.25</v>
      </c>
      <c r="AS110" s="95">
        <v>0</v>
      </c>
      <c r="AT110" s="93">
        <v>32</v>
      </c>
      <c r="AU110" s="93" t="s">
        <v>129</v>
      </c>
      <c r="AV110" s="94">
        <f t="shared" si="38"/>
        <v>0.25</v>
      </c>
      <c r="AW110" s="95">
        <v>0</v>
      </c>
      <c r="AX110" s="93">
        <v>35</v>
      </c>
      <c r="AY110" s="93" t="s">
        <v>129</v>
      </c>
      <c r="AZ110" s="94">
        <f t="shared" si="39"/>
        <v>0.5</v>
      </c>
      <c r="BA110" s="95">
        <v>0</v>
      </c>
      <c r="BB110" s="93">
        <v>27</v>
      </c>
      <c r="BC110" s="93" t="s">
        <v>129</v>
      </c>
      <c r="BD110" s="94">
        <f t="shared" si="40"/>
        <v>0.5</v>
      </c>
      <c r="BE110" s="95">
        <v>0</v>
      </c>
      <c r="BF110" s="93">
        <v>48</v>
      </c>
      <c r="BG110" s="93" t="s">
        <v>129</v>
      </c>
      <c r="BH110" s="94">
        <f t="shared" si="41"/>
        <v>0.5</v>
      </c>
      <c r="BI110" s="95">
        <v>0</v>
      </c>
      <c r="BJ110" s="93">
        <v>38</v>
      </c>
      <c r="BK110" s="93">
        <v>0</v>
      </c>
      <c r="BL110" s="94">
        <f t="shared" si="42"/>
        <v>1</v>
      </c>
      <c r="BM110" s="98">
        <f t="shared" si="43"/>
        <v>0</v>
      </c>
      <c r="BN110" s="93">
        <v>21</v>
      </c>
      <c r="BO110" s="93">
        <v>0</v>
      </c>
      <c r="BP110" s="94">
        <f t="shared" si="44"/>
        <v>1</v>
      </c>
      <c r="BQ110" s="98">
        <f t="shared" si="45"/>
        <v>0</v>
      </c>
      <c r="BR110" s="93">
        <v>37</v>
      </c>
      <c r="BS110" s="93">
        <v>0</v>
      </c>
      <c r="BT110" s="94">
        <f t="shared" si="46"/>
        <v>1</v>
      </c>
      <c r="BU110" s="98">
        <f t="shared" si="47"/>
        <v>0</v>
      </c>
      <c r="BV110" s="93">
        <v>25</v>
      </c>
      <c r="BW110" s="93">
        <v>0</v>
      </c>
      <c r="BX110" s="94">
        <f t="shared" si="48"/>
        <v>1</v>
      </c>
      <c r="BY110" s="98">
        <f t="shared" si="49"/>
        <v>0</v>
      </c>
      <c r="BZ110" s="99">
        <f>LARGE(CHOOSE({1,2,3,4,5,6,7,8,9,10,11,12,13,14,15,16,17},M110,Q110,U110,Y110,AC110,AG110,AK110,AO110,AS110,AW110,BA110,BE110,BI110,BM110,BQ110,BU110,BY110),1)+LARGE(CHOOSE({1,2,3,4,5,6,7,8,9,10,11,12,13,14,15,16,17},M110,Q110,U110,Y110,AC110,AG110,AK110,AO110,AS110,AW110,BA110,BE110,BI110,BM110,BQ110,BU110,BY110),2)+I110</f>
        <v>0</v>
      </c>
      <c r="CA110" s="53"/>
    </row>
    <row r="111" spans="1:79" ht="18.75" x14ac:dyDescent="0.25">
      <c r="A111" s="89">
        <v>105</v>
      </c>
      <c r="B111" s="100" t="s">
        <v>331</v>
      </c>
      <c r="C111" s="106" t="s">
        <v>6</v>
      </c>
      <c r="D111" s="89" t="s">
        <v>5</v>
      </c>
      <c r="E111" s="109" t="s">
        <v>332</v>
      </c>
      <c r="F111" s="93">
        <v>49</v>
      </c>
      <c r="G111" s="93">
        <v>0</v>
      </c>
      <c r="H111" s="94">
        <f t="shared" si="27"/>
        <v>1</v>
      </c>
      <c r="I111" s="98">
        <f t="shared" si="28"/>
        <v>0</v>
      </c>
      <c r="J111" s="93">
        <v>54</v>
      </c>
      <c r="K111" s="101" t="s">
        <v>129</v>
      </c>
      <c r="L111" s="94">
        <f t="shared" si="29"/>
        <v>0.25</v>
      </c>
      <c r="M111" s="95">
        <v>0</v>
      </c>
      <c r="N111" s="93">
        <v>42</v>
      </c>
      <c r="O111" s="101">
        <v>10</v>
      </c>
      <c r="P111" s="94">
        <f t="shared" si="30"/>
        <v>0</v>
      </c>
      <c r="Q111" s="95">
        <f>(101-O111)*P111</f>
        <v>0</v>
      </c>
      <c r="R111" s="93">
        <v>54</v>
      </c>
      <c r="S111" s="93">
        <v>12</v>
      </c>
      <c r="T111" s="94">
        <f t="shared" si="31"/>
        <v>0</v>
      </c>
      <c r="U111" s="95">
        <v>0</v>
      </c>
      <c r="V111" s="93">
        <v>52</v>
      </c>
      <c r="W111" s="93">
        <v>12</v>
      </c>
      <c r="X111" s="94">
        <f t="shared" si="32"/>
        <v>0</v>
      </c>
      <c r="Y111" s="95">
        <v>0</v>
      </c>
      <c r="Z111" s="93">
        <v>37</v>
      </c>
      <c r="AA111" s="93">
        <v>5</v>
      </c>
      <c r="AB111" s="94">
        <f t="shared" si="33"/>
        <v>0</v>
      </c>
      <c r="AC111" s="95">
        <f>(101-AA111)*AB111</f>
        <v>0</v>
      </c>
      <c r="AD111" s="93">
        <v>39</v>
      </c>
      <c r="AE111" s="93">
        <v>8</v>
      </c>
      <c r="AF111" s="94">
        <f t="shared" si="34"/>
        <v>0</v>
      </c>
      <c r="AG111" s="95">
        <f>(101-AE111)*AF111</f>
        <v>0</v>
      </c>
      <c r="AH111" s="93">
        <v>31</v>
      </c>
      <c r="AI111" s="93" t="s">
        <v>129</v>
      </c>
      <c r="AJ111" s="94">
        <f t="shared" si="35"/>
        <v>0.25</v>
      </c>
      <c r="AK111" s="95">
        <v>0</v>
      </c>
      <c r="AL111" s="93">
        <v>31</v>
      </c>
      <c r="AM111" s="93" t="s">
        <v>129</v>
      </c>
      <c r="AN111" s="94">
        <f t="shared" si="36"/>
        <v>0.25</v>
      </c>
      <c r="AO111" s="95">
        <v>0</v>
      </c>
      <c r="AP111" s="93">
        <v>25</v>
      </c>
      <c r="AQ111" s="93" t="s">
        <v>129</v>
      </c>
      <c r="AR111" s="94">
        <f t="shared" si="37"/>
        <v>0.25</v>
      </c>
      <c r="AS111" s="95">
        <v>0</v>
      </c>
      <c r="AT111" s="93">
        <v>32</v>
      </c>
      <c r="AU111" s="93" t="s">
        <v>129</v>
      </c>
      <c r="AV111" s="94">
        <f t="shared" si="38"/>
        <v>0.25</v>
      </c>
      <c r="AW111" s="95">
        <v>0</v>
      </c>
      <c r="AX111" s="93">
        <v>35</v>
      </c>
      <c r="AY111" s="93" t="s">
        <v>129</v>
      </c>
      <c r="AZ111" s="94">
        <f t="shared" si="39"/>
        <v>0.5</v>
      </c>
      <c r="BA111" s="95">
        <v>0</v>
      </c>
      <c r="BB111" s="93">
        <v>27</v>
      </c>
      <c r="BC111" s="93" t="s">
        <v>129</v>
      </c>
      <c r="BD111" s="94">
        <f t="shared" si="40"/>
        <v>0.5</v>
      </c>
      <c r="BE111" s="95">
        <v>0</v>
      </c>
      <c r="BF111" s="93">
        <v>48</v>
      </c>
      <c r="BG111" s="93" t="s">
        <v>129</v>
      </c>
      <c r="BH111" s="94">
        <f t="shared" si="41"/>
        <v>0.5</v>
      </c>
      <c r="BI111" s="95">
        <v>0</v>
      </c>
      <c r="BJ111" s="93">
        <v>38</v>
      </c>
      <c r="BK111" s="93">
        <v>0</v>
      </c>
      <c r="BL111" s="94">
        <f t="shared" si="42"/>
        <v>1</v>
      </c>
      <c r="BM111" s="98">
        <f t="shared" si="43"/>
        <v>0</v>
      </c>
      <c r="BN111" s="93">
        <v>21</v>
      </c>
      <c r="BO111" s="93">
        <v>0</v>
      </c>
      <c r="BP111" s="94">
        <f t="shared" si="44"/>
        <v>1</v>
      </c>
      <c r="BQ111" s="98">
        <f t="shared" si="45"/>
        <v>0</v>
      </c>
      <c r="BR111" s="93">
        <v>37</v>
      </c>
      <c r="BS111" s="93">
        <v>0</v>
      </c>
      <c r="BT111" s="94">
        <f t="shared" si="46"/>
        <v>1</v>
      </c>
      <c r="BU111" s="98">
        <f t="shared" si="47"/>
        <v>0</v>
      </c>
      <c r="BV111" s="93">
        <v>25</v>
      </c>
      <c r="BW111" s="93">
        <v>0</v>
      </c>
      <c r="BX111" s="94">
        <f t="shared" si="48"/>
        <v>1</v>
      </c>
      <c r="BY111" s="98">
        <f t="shared" si="49"/>
        <v>0</v>
      </c>
      <c r="BZ111" s="99">
        <f>LARGE(CHOOSE({1,2,3,4,5,6,7,8,9,10,11,12,13,14,15,16,17},M111,Q111,U111,Y111,AC111,AG111,AK111,AO111,AS111,AW111,BA111,BE111,BI111,BM111,BQ111,BU111,BY111),1)+LARGE(CHOOSE({1,2,3,4,5,6,7,8,9,10,11,12,13,14,15,16,17},M111,Q111,U111,Y111,AC111,AG111,AK111,AO111,AS111,AW111,BA111,BE111,BI111,BM111,BQ111,BU111,BY111),2)+I111</f>
        <v>0</v>
      </c>
    </row>
    <row r="112" spans="1:79" ht="18.75" x14ac:dyDescent="0.25">
      <c r="A112" s="89">
        <v>106</v>
      </c>
      <c r="B112" s="100" t="s">
        <v>333</v>
      </c>
      <c r="C112" s="100" t="s">
        <v>12</v>
      </c>
      <c r="D112" s="101" t="s">
        <v>4</v>
      </c>
      <c r="E112" s="102" t="s">
        <v>334</v>
      </c>
      <c r="F112" s="93">
        <v>49</v>
      </c>
      <c r="G112" s="93">
        <v>0</v>
      </c>
      <c r="H112" s="94">
        <f t="shared" si="27"/>
        <v>1</v>
      </c>
      <c r="I112" s="98">
        <f t="shared" si="28"/>
        <v>0</v>
      </c>
      <c r="J112" s="93">
        <v>54</v>
      </c>
      <c r="K112" s="101" t="s">
        <v>129</v>
      </c>
      <c r="L112" s="94">
        <f t="shared" si="29"/>
        <v>0.25</v>
      </c>
      <c r="M112" s="95">
        <v>0</v>
      </c>
      <c r="N112" s="93">
        <v>42</v>
      </c>
      <c r="O112" s="93">
        <v>40</v>
      </c>
      <c r="P112" s="94">
        <f t="shared" si="30"/>
        <v>0</v>
      </c>
      <c r="Q112" s="95">
        <f>(101-O112)*P112</f>
        <v>0</v>
      </c>
      <c r="R112" s="93">
        <v>54</v>
      </c>
      <c r="S112" s="93">
        <v>46</v>
      </c>
      <c r="T112" s="94">
        <f t="shared" si="31"/>
        <v>0</v>
      </c>
      <c r="U112" s="95">
        <v>0</v>
      </c>
      <c r="V112" s="93">
        <v>52</v>
      </c>
      <c r="W112" s="93">
        <v>40</v>
      </c>
      <c r="X112" s="94">
        <f t="shared" si="32"/>
        <v>0</v>
      </c>
      <c r="Y112" s="95">
        <v>0</v>
      </c>
      <c r="Z112" s="93">
        <v>37</v>
      </c>
      <c r="AA112" s="93" t="s">
        <v>129</v>
      </c>
      <c r="AB112" s="94">
        <f t="shared" si="33"/>
        <v>0</v>
      </c>
      <c r="AC112" s="95">
        <v>0</v>
      </c>
      <c r="AD112" s="93">
        <v>39</v>
      </c>
      <c r="AE112" s="93">
        <v>37</v>
      </c>
      <c r="AF112" s="94">
        <f t="shared" si="34"/>
        <v>0</v>
      </c>
      <c r="AG112" s="95">
        <f>(101-AE112)*AF112</f>
        <v>0</v>
      </c>
      <c r="AH112" s="93">
        <v>31</v>
      </c>
      <c r="AI112" s="93" t="s">
        <v>129</v>
      </c>
      <c r="AJ112" s="94">
        <f t="shared" si="35"/>
        <v>0.25</v>
      </c>
      <c r="AK112" s="95">
        <v>0</v>
      </c>
      <c r="AL112" s="93">
        <v>31</v>
      </c>
      <c r="AM112" s="93" t="s">
        <v>129</v>
      </c>
      <c r="AN112" s="94">
        <f t="shared" si="36"/>
        <v>0.25</v>
      </c>
      <c r="AO112" s="95">
        <v>0</v>
      </c>
      <c r="AP112" s="93">
        <v>25</v>
      </c>
      <c r="AQ112" s="93" t="s">
        <v>129</v>
      </c>
      <c r="AR112" s="94">
        <f t="shared" si="37"/>
        <v>0.25</v>
      </c>
      <c r="AS112" s="95">
        <v>0</v>
      </c>
      <c r="AT112" s="93">
        <v>32</v>
      </c>
      <c r="AU112" s="93" t="s">
        <v>129</v>
      </c>
      <c r="AV112" s="94">
        <f t="shared" si="38"/>
        <v>0.25</v>
      </c>
      <c r="AW112" s="95">
        <v>0</v>
      </c>
      <c r="AX112" s="93">
        <v>35</v>
      </c>
      <c r="AY112" s="93" t="s">
        <v>129</v>
      </c>
      <c r="AZ112" s="94">
        <f t="shared" si="39"/>
        <v>0.5</v>
      </c>
      <c r="BA112" s="95">
        <v>0</v>
      </c>
      <c r="BB112" s="93">
        <v>27</v>
      </c>
      <c r="BC112" s="93" t="s">
        <v>129</v>
      </c>
      <c r="BD112" s="94">
        <f t="shared" si="40"/>
        <v>0.5</v>
      </c>
      <c r="BE112" s="95">
        <v>0</v>
      </c>
      <c r="BF112" s="93">
        <v>48</v>
      </c>
      <c r="BG112" s="93" t="s">
        <v>129</v>
      </c>
      <c r="BH112" s="94">
        <f t="shared" si="41"/>
        <v>0.5</v>
      </c>
      <c r="BI112" s="95">
        <v>0</v>
      </c>
      <c r="BJ112" s="93">
        <v>38</v>
      </c>
      <c r="BK112" s="93">
        <v>0</v>
      </c>
      <c r="BL112" s="94">
        <f t="shared" si="42"/>
        <v>1</v>
      </c>
      <c r="BM112" s="98">
        <f t="shared" si="43"/>
        <v>0</v>
      </c>
      <c r="BN112" s="93">
        <v>21</v>
      </c>
      <c r="BO112" s="93">
        <v>0</v>
      </c>
      <c r="BP112" s="94">
        <f t="shared" si="44"/>
        <v>1</v>
      </c>
      <c r="BQ112" s="98">
        <f t="shared" si="45"/>
        <v>0</v>
      </c>
      <c r="BR112" s="93">
        <v>37</v>
      </c>
      <c r="BS112" s="93">
        <v>0</v>
      </c>
      <c r="BT112" s="94">
        <f t="shared" si="46"/>
        <v>1</v>
      </c>
      <c r="BU112" s="98">
        <f t="shared" si="47"/>
        <v>0</v>
      </c>
      <c r="BV112" s="93">
        <v>25</v>
      </c>
      <c r="BW112" s="93">
        <v>0</v>
      </c>
      <c r="BX112" s="94">
        <f t="shared" si="48"/>
        <v>1</v>
      </c>
      <c r="BY112" s="98">
        <f t="shared" si="49"/>
        <v>0</v>
      </c>
      <c r="BZ112" s="99">
        <f>LARGE(CHOOSE({1,2,3,4,5,6,7,8,9,10,11,12,13,14,15,16,17},M112,Q112,U112,Y112,AC112,AG112,AK112,AO112,AS112,AW112,BA112,BE112,BI112,BM112,BQ112,BU112,BY112),1)+LARGE(CHOOSE({1,2,3,4,5,6,7,8,9,10,11,12,13,14,15,16,17},M112,Q112,U112,Y112,AC112,AG112,AK112,AO112,AS112,AW112,BA112,BE112,BI112,BM112,BQ112,BU112,BY112),2)+I112</f>
        <v>0</v>
      </c>
    </row>
    <row r="113" spans="1:78" ht="18.75" x14ac:dyDescent="0.25">
      <c r="A113" s="89">
        <v>107</v>
      </c>
      <c r="B113" s="100" t="s">
        <v>32</v>
      </c>
      <c r="C113" s="100" t="s">
        <v>6</v>
      </c>
      <c r="D113" s="101" t="s">
        <v>4</v>
      </c>
      <c r="E113" s="102" t="s">
        <v>33</v>
      </c>
      <c r="F113" s="93">
        <v>49</v>
      </c>
      <c r="G113" s="93">
        <v>0</v>
      </c>
      <c r="H113" s="94">
        <f t="shared" si="27"/>
        <v>1</v>
      </c>
      <c r="I113" s="98">
        <f t="shared" si="28"/>
        <v>0</v>
      </c>
      <c r="J113" s="93">
        <v>54</v>
      </c>
      <c r="K113" s="101" t="s">
        <v>129</v>
      </c>
      <c r="L113" s="94">
        <f t="shared" si="29"/>
        <v>0.25</v>
      </c>
      <c r="M113" s="95">
        <v>0</v>
      </c>
      <c r="N113" s="93">
        <v>42</v>
      </c>
      <c r="O113" s="93">
        <v>9</v>
      </c>
      <c r="P113" s="94">
        <f t="shared" si="30"/>
        <v>0</v>
      </c>
      <c r="Q113" s="95">
        <f>(101-O113)*P113</f>
        <v>0</v>
      </c>
      <c r="R113" s="93">
        <v>54</v>
      </c>
      <c r="S113" s="93">
        <v>16</v>
      </c>
      <c r="T113" s="94">
        <f t="shared" si="31"/>
        <v>0</v>
      </c>
      <c r="U113" s="95">
        <v>0</v>
      </c>
      <c r="V113" s="93">
        <v>52</v>
      </c>
      <c r="W113" s="93">
        <v>5</v>
      </c>
      <c r="X113" s="94">
        <f t="shared" si="32"/>
        <v>0</v>
      </c>
      <c r="Y113" s="95">
        <v>0</v>
      </c>
      <c r="Z113" s="93">
        <v>37</v>
      </c>
      <c r="AA113" s="93">
        <v>18</v>
      </c>
      <c r="AB113" s="94">
        <f t="shared" si="33"/>
        <v>0</v>
      </c>
      <c r="AC113" s="95">
        <f>(101-AA113)*AB113</f>
        <v>0</v>
      </c>
      <c r="AD113" s="93">
        <v>39</v>
      </c>
      <c r="AE113" s="93">
        <v>11</v>
      </c>
      <c r="AF113" s="94">
        <f t="shared" si="34"/>
        <v>0</v>
      </c>
      <c r="AG113" s="95">
        <f>(101-AE113)*AF113</f>
        <v>0</v>
      </c>
      <c r="AH113" s="93">
        <v>31</v>
      </c>
      <c r="AI113" s="93" t="s">
        <v>129</v>
      </c>
      <c r="AJ113" s="94">
        <f t="shared" si="35"/>
        <v>0.25</v>
      </c>
      <c r="AK113" s="95">
        <v>0</v>
      </c>
      <c r="AL113" s="93">
        <v>31</v>
      </c>
      <c r="AM113" s="93" t="s">
        <v>129</v>
      </c>
      <c r="AN113" s="94">
        <f t="shared" si="36"/>
        <v>0.25</v>
      </c>
      <c r="AO113" s="95">
        <v>0</v>
      </c>
      <c r="AP113" s="93">
        <v>25</v>
      </c>
      <c r="AQ113" s="93" t="s">
        <v>129</v>
      </c>
      <c r="AR113" s="94">
        <f t="shared" si="37"/>
        <v>0.25</v>
      </c>
      <c r="AS113" s="95">
        <v>0</v>
      </c>
      <c r="AT113" s="93">
        <v>32</v>
      </c>
      <c r="AU113" s="93" t="s">
        <v>129</v>
      </c>
      <c r="AV113" s="94">
        <f t="shared" si="38"/>
        <v>0.25</v>
      </c>
      <c r="AW113" s="95">
        <v>0</v>
      </c>
      <c r="AX113" s="93">
        <v>35</v>
      </c>
      <c r="AY113" s="93" t="s">
        <v>129</v>
      </c>
      <c r="AZ113" s="94">
        <f t="shared" si="39"/>
        <v>0.5</v>
      </c>
      <c r="BA113" s="95">
        <v>0</v>
      </c>
      <c r="BB113" s="93">
        <v>27</v>
      </c>
      <c r="BC113" s="93" t="s">
        <v>129</v>
      </c>
      <c r="BD113" s="94">
        <f t="shared" si="40"/>
        <v>0.5</v>
      </c>
      <c r="BE113" s="95">
        <v>0</v>
      </c>
      <c r="BF113" s="93">
        <v>48</v>
      </c>
      <c r="BG113" s="93" t="s">
        <v>129</v>
      </c>
      <c r="BH113" s="94">
        <f t="shared" si="41"/>
        <v>0.5</v>
      </c>
      <c r="BI113" s="95">
        <v>0</v>
      </c>
      <c r="BJ113" s="93">
        <v>38</v>
      </c>
      <c r="BK113" s="93">
        <v>0</v>
      </c>
      <c r="BL113" s="94">
        <f t="shared" si="42"/>
        <v>1</v>
      </c>
      <c r="BM113" s="98">
        <f t="shared" si="43"/>
        <v>0</v>
      </c>
      <c r="BN113" s="93">
        <v>21</v>
      </c>
      <c r="BO113" s="93">
        <v>0</v>
      </c>
      <c r="BP113" s="94">
        <f t="shared" si="44"/>
        <v>1</v>
      </c>
      <c r="BQ113" s="98">
        <f t="shared" si="45"/>
        <v>0</v>
      </c>
      <c r="BR113" s="93">
        <v>37</v>
      </c>
      <c r="BS113" s="93">
        <v>0</v>
      </c>
      <c r="BT113" s="94">
        <f t="shared" si="46"/>
        <v>1</v>
      </c>
      <c r="BU113" s="98">
        <f t="shared" si="47"/>
        <v>0</v>
      </c>
      <c r="BV113" s="93">
        <v>25</v>
      </c>
      <c r="BW113" s="93">
        <v>0</v>
      </c>
      <c r="BX113" s="94">
        <f t="shared" si="48"/>
        <v>1</v>
      </c>
      <c r="BY113" s="98">
        <f t="shared" si="49"/>
        <v>0</v>
      </c>
      <c r="BZ113" s="99">
        <f>LARGE(CHOOSE({1,2,3,4,5,6,7,8,9,10,11,12,13,14,15,16,17},M113,Q113,U113,Y113,AC113,AG113,AK113,AO113,AS113,AW113,BA113,BE113,BI113,BM113,BQ113,BU113,BY113),1)+LARGE(CHOOSE({1,2,3,4,5,6,7,8,9,10,11,12,13,14,15,16,17},M113,Q113,U113,Y113,AC113,AG113,AK113,AO113,AS113,AW113,BA113,BE113,BI113,BM113,BQ113,BU113,BY113),2)+I113</f>
        <v>0</v>
      </c>
    </row>
    <row r="114" spans="1:78" ht="18.75" x14ac:dyDescent="0.25">
      <c r="A114" s="89">
        <v>108</v>
      </c>
      <c r="B114" s="100" t="s">
        <v>347</v>
      </c>
      <c r="C114" s="100" t="s">
        <v>31</v>
      </c>
      <c r="D114" s="101" t="s">
        <v>4</v>
      </c>
      <c r="E114" s="102" t="s">
        <v>348</v>
      </c>
      <c r="F114" s="93">
        <v>49</v>
      </c>
      <c r="G114" s="93">
        <v>0</v>
      </c>
      <c r="H114" s="94">
        <f t="shared" si="27"/>
        <v>1</v>
      </c>
      <c r="I114" s="98">
        <f t="shared" si="28"/>
        <v>0</v>
      </c>
      <c r="J114" s="93">
        <v>54</v>
      </c>
      <c r="K114" s="101" t="s">
        <v>129</v>
      </c>
      <c r="L114" s="94">
        <f t="shared" si="29"/>
        <v>0.25</v>
      </c>
      <c r="M114" s="95">
        <v>0</v>
      </c>
      <c r="N114" s="93">
        <v>42</v>
      </c>
      <c r="O114" s="89" t="s">
        <v>129</v>
      </c>
      <c r="P114" s="94">
        <f t="shared" si="30"/>
        <v>0</v>
      </c>
      <c r="Q114" s="95">
        <v>0</v>
      </c>
      <c r="R114" s="93">
        <v>54</v>
      </c>
      <c r="S114" s="93">
        <v>41</v>
      </c>
      <c r="T114" s="94">
        <f t="shared" si="31"/>
        <v>0</v>
      </c>
      <c r="U114" s="95">
        <v>0</v>
      </c>
      <c r="V114" s="93">
        <v>52</v>
      </c>
      <c r="W114" s="93" t="s">
        <v>129</v>
      </c>
      <c r="X114" s="94">
        <f t="shared" si="32"/>
        <v>0</v>
      </c>
      <c r="Y114" s="95">
        <v>0</v>
      </c>
      <c r="Z114" s="93">
        <v>37</v>
      </c>
      <c r="AA114" s="93" t="s">
        <v>129</v>
      </c>
      <c r="AB114" s="94">
        <f t="shared" si="33"/>
        <v>0</v>
      </c>
      <c r="AC114" s="95">
        <v>0</v>
      </c>
      <c r="AD114" s="93">
        <v>39</v>
      </c>
      <c r="AE114" s="93" t="s">
        <v>129</v>
      </c>
      <c r="AF114" s="94">
        <f t="shared" si="34"/>
        <v>0</v>
      </c>
      <c r="AG114" s="95">
        <v>0</v>
      </c>
      <c r="AH114" s="93">
        <v>31</v>
      </c>
      <c r="AI114" s="93" t="s">
        <v>129</v>
      </c>
      <c r="AJ114" s="94">
        <f t="shared" si="35"/>
        <v>0.25</v>
      </c>
      <c r="AK114" s="95">
        <v>0</v>
      </c>
      <c r="AL114" s="93">
        <v>31</v>
      </c>
      <c r="AM114" s="93" t="s">
        <v>129</v>
      </c>
      <c r="AN114" s="94">
        <f t="shared" si="36"/>
        <v>0.25</v>
      </c>
      <c r="AO114" s="95">
        <v>0</v>
      </c>
      <c r="AP114" s="93">
        <v>25</v>
      </c>
      <c r="AQ114" s="93" t="s">
        <v>129</v>
      </c>
      <c r="AR114" s="94">
        <f t="shared" si="37"/>
        <v>0.25</v>
      </c>
      <c r="AS114" s="95">
        <v>0</v>
      </c>
      <c r="AT114" s="93">
        <v>32</v>
      </c>
      <c r="AU114" s="93" t="s">
        <v>129</v>
      </c>
      <c r="AV114" s="94">
        <f t="shared" si="38"/>
        <v>0.25</v>
      </c>
      <c r="AW114" s="95">
        <v>0</v>
      </c>
      <c r="AX114" s="93">
        <v>35</v>
      </c>
      <c r="AY114" s="93" t="s">
        <v>129</v>
      </c>
      <c r="AZ114" s="94">
        <f t="shared" si="39"/>
        <v>0.5</v>
      </c>
      <c r="BA114" s="95">
        <v>0</v>
      </c>
      <c r="BB114" s="93">
        <v>27</v>
      </c>
      <c r="BC114" s="93" t="s">
        <v>129</v>
      </c>
      <c r="BD114" s="94">
        <f t="shared" si="40"/>
        <v>0.5</v>
      </c>
      <c r="BE114" s="95">
        <v>0</v>
      </c>
      <c r="BF114" s="93">
        <v>48</v>
      </c>
      <c r="BG114" s="93" t="s">
        <v>129</v>
      </c>
      <c r="BH114" s="94">
        <f t="shared" si="41"/>
        <v>0.5</v>
      </c>
      <c r="BI114" s="95">
        <v>0</v>
      </c>
      <c r="BJ114" s="93">
        <v>38</v>
      </c>
      <c r="BK114" s="93">
        <v>0</v>
      </c>
      <c r="BL114" s="94">
        <f t="shared" si="42"/>
        <v>1</v>
      </c>
      <c r="BM114" s="98">
        <f t="shared" si="43"/>
        <v>0</v>
      </c>
      <c r="BN114" s="93">
        <v>21</v>
      </c>
      <c r="BO114" s="93">
        <v>0</v>
      </c>
      <c r="BP114" s="94">
        <f t="shared" si="44"/>
        <v>1</v>
      </c>
      <c r="BQ114" s="98">
        <f t="shared" si="45"/>
        <v>0</v>
      </c>
      <c r="BR114" s="93">
        <v>37</v>
      </c>
      <c r="BS114" s="93">
        <v>0</v>
      </c>
      <c r="BT114" s="94">
        <f t="shared" si="46"/>
        <v>1</v>
      </c>
      <c r="BU114" s="98">
        <f t="shared" si="47"/>
        <v>0</v>
      </c>
      <c r="BV114" s="93">
        <v>25</v>
      </c>
      <c r="BW114" s="93">
        <v>0</v>
      </c>
      <c r="BX114" s="94">
        <f t="shared" si="48"/>
        <v>1</v>
      </c>
      <c r="BY114" s="98">
        <f t="shared" si="49"/>
        <v>0</v>
      </c>
      <c r="BZ114" s="99">
        <f>LARGE(CHOOSE({1,2,3,4,5,6,7,8,9,10,11,12,13,14,15,16,17},M114,Q114,U114,Y114,AC114,AG114,AK114,AO114,AS114,AW114,BA114,BE114,BI114,BM114,BQ114,BU114,BY114),1)+LARGE(CHOOSE({1,2,3,4,5,6,7,8,9,10,11,12,13,14,15,16,17},M114,Q114,U114,Y114,AC114,AG114,AK114,AO114,AS114,AW114,BA114,BE114,BI114,BM114,BQ114,BU114,BY114),2)+I114</f>
        <v>0</v>
      </c>
    </row>
    <row r="115" spans="1:78" ht="18.75" x14ac:dyDescent="0.25">
      <c r="A115" s="89">
        <v>109</v>
      </c>
      <c r="B115" s="100" t="s">
        <v>341</v>
      </c>
      <c r="C115" s="100" t="s">
        <v>342</v>
      </c>
      <c r="D115" s="101" t="s">
        <v>4</v>
      </c>
      <c r="E115" s="102" t="s">
        <v>343</v>
      </c>
      <c r="F115" s="93">
        <v>49</v>
      </c>
      <c r="G115" s="93">
        <v>0</v>
      </c>
      <c r="H115" s="94">
        <f t="shared" si="27"/>
        <v>1</v>
      </c>
      <c r="I115" s="98">
        <f t="shared" si="28"/>
        <v>0</v>
      </c>
      <c r="J115" s="93">
        <v>54</v>
      </c>
      <c r="K115" s="101" t="s">
        <v>129</v>
      </c>
      <c r="L115" s="94">
        <f t="shared" si="29"/>
        <v>0.25</v>
      </c>
      <c r="M115" s="95">
        <v>0</v>
      </c>
      <c r="N115" s="93">
        <v>42</v>
      </c>
      <c r="O115" s="89" t="s">
        <v>129</v>
      </c>
      <c r="P115" s="94">
        <f t="shared" si="30"/>
        <v>0</v>
      </c>
      <c r="Q115" s="95">
        <v>0</v>
      </c>
      <c r="R115" s="93">
        <v>54</v>
      </c>
      <c r="S115" s="93">
        <v>49</v>
      </c>
      <c r="T115" s="94">
        <f t="shared" si="31"/>
        <v>0</v>
      </c>
      <c r="U115" s="95">
        <v>0</v>
      </c>
      <c r="V115" s="93">
        <v>52</v>
      </c>
      <c r="W115" s="93" t="s">
        <v>129</v>
      </c>
      <c r="X115" s="94">
        <f t="shared" si="32"/>
        <v>0</v>
      </c>
      <c r="Y115" s="95">
        <v>0</v>
      </c>
      <c r="Z115" s="93">
        <v>37</v>
      </c>
      <c r="AA115" s="93" t="s">
        <v>129</v>
      </c>
      <c r="AB115" s="94">
        <f t="shared" si="33"/>
        <v>0</v>
      </c>
      <c r="AC115" s="95">
        <v>0</v>
      </c>
      <c r="AD115" s="93">
        <v>39</v>
      </c>
      <c r="AE115" s="93" t="s">
        <v>129</v>
      </c>
      <c r="AF115" s="94">
        <f t="shared" si="34"/>
        <v>0</v>
      </c>
      <c r="AG115" s="95">
        <v>0</v>
      </c>
      <c r="AH115" s="93">
        <v>31</v>
      </c>
      <c r="AI115" s="93" t="s">
        <v>129</v>
      </c>
      <c r="AJ115" s="94">
        <f t="shared" si="35"/>
        <v>0.25</v>
      </c>
      <c r="AK115" s="95">
        <v>0</v>
      </c>
      <c r="AL115" s="93">
        <v>31</v>
      </c>
      <c r="AM115" s="93" t="s">
        <v>129</v>
      </c>
      <c r="AN115" s="94">
        <f t="shared" si="36"/>
        <v>0.25</v>
      </c>
      <c r="AO115" s="95">
        <v>0</v>
      </c>
      <c r="AP115" s="93">
        <v>25</v>
      </c>
      <c r="AQ115" s="93" t="s">
        <v>129</v>
      </c>
      <c r="AR115" s="94">
        <f t="shared" si="37"/>
        <v>0.25</v>
      </c>
      <c r="AS115" s="95">
        <v>0</v>
      </c>
      <c r="AT115" s="93">
        <v>32</v>
      </c>
      <c r="AU115" s="93" t="s">
        <v>129</v>
      </c>
      <c r="AV115" s="94">
        <f t="shared" si="38"/>
        <v>0.25</v>
      </c>
      <c r="AW115" s="95">
        <v>0</v>
      </c>
      <c r="AX115" s="93">
        <v>35</v>
      </c>
      <c r="AY115" s="93" t="s">
        <v>129</v>
      </c>
      <c r="AZ115" s="94">
        <f t="shared" si="39"/>
        <v>0.5</v>
      </c>
      <c r="BA115" s="95">
        <v>0</v>
      </c>
      <c r="BB115" s="93">
        <v>27</v>
      </c>
      <c r="BC115" s="93" t="s">
        <v>129</v>
      </c>
      <c r="BD115" s="94">
        <f t="shared" si="40"/>
        <v>0.5</v>
      </c>
      <c r="BE115" s="95">
        <v>0</v>
      </c>
      <c r="BF115" s="93">
        <v>48</v>
      </c>
      <c r="BG115" s="93" t="s">
        <v>129</v>
      </c>
      <c r="BH115" s="94">
        <f t="shared" si="41"/>
        <v>0.5</v>
      </c>
      <c r="BI115" s="95">
        <v>0</v>
      </c>
      <c r="BJ115" s="93">
        <v>38</v>
      </c>
      <c r="BK115" s="93">
        <v>0</v>
      </c>
      <c r="BL115" s="94">
        <f t="shared" si="42"/>
        <v>1</v>
      </c>
      <c r="BM115" s="98">
        <f t="shared" si="43"/>
        <v>0</v>
      </c>
      <c r="BN115" s="93">
        <v>21</v>
      </c>
      <c r="BO115" s="93">
        <v>0</v>
      </c>
      <c r="BP115" s="94">
        <f t="shared" si="44"/>
        <v>1</v>
      </c>
      <c r="BQ115" s="98">
        <f t="shared" si="45"/>
        <v>0</v>
      </c>
      <c r="BR115" s="93">
        <v>37</v>
      </c>
      <c r="BS115" s="93">
        <v>0</v>
      </c>
      <c r="BT115" s="94">
        <f t="shared" si="46"/>
        <v>1</v>
      </c>
      <c r="BU115" s="98">
        <f t="shared" si="47"/>
        <v>0</v>
      </c>
      <c r="BV115" s="93">
        <v>25</v>
      </c>
      <c r="BW115" s="93">
        <v>0</v>
      </c>
      <c r="BX115" s="94">
        <f t="shared" si="48"/>
        <v>1</v>
      </c>
      <c r="BY115" s="98">
        <f t="shared" si="49"/>
        <v>0</v>
      </c>
      <c r="BZ115" s="99">
        <f>LARGE(CHOOSE({1,2,3,4,5,6,7,8,9,10,11,12,13,14,15,16,17},M115,Q115,U115,Y115,AC115,AG115,AK115,AO115,AS115,AW115,BA115,BE115,BI115,BM115,BQ115,BU115,BY115),1)+LARGE(CHOOSE({1,2,3,4,5,6,7,8,9,10,11,12,13,14,15,16,17},M115,Q115,U115,Y115,AC115,AG115,AK115,AO115,AS115,AW115,BA115,BE115,BI115,BM115,BQ115,BU115,BY115),2)+I115</f>
        <v>0</v>
      </c>
    </row>
  </sheetData>
  <autoFilter ref="A6:BZ115">
    <sortState ref="A11:BZ115">
      <sortCondition descending="1" ref="BZ6:BZ115"/>
    </sortState>
  </autoFilter>
  <mergeCells count="81">
    <mergeCell ref="AL2:AO2"/>
    <mergeCell ref="A1:BZ1"/>
    <mergeCell ref="CZ1:DY1"/>
    <mergeCell ref="A2:A6"/>
    <mergeCell ref="B2:B6"/>
    <mergeCell ref="C2:C6"/>
    <mergeCell ref="D2:D6"/>
    <mergeCell ref="E2:E6"/>
    <mergeCell ref="F2:I2"/>
    <mergeCell ref="J2:M2"/>
    <mergeCell ref="N2:Q2"/>
    <mergeCell ref="R2:U2"/>
    <mergeCell ref="V2:Y2"/>
    <mergeCell ref="Z2:AC2"/>
    <mergeCell ref="AD2:AG2"/>
    <mergeCell ref="AH2:AK2"/>
    <mergeCell ref="BN2:BQ2"/>
    <mergeCell ref="BR2:BU2"/>
    <mergeCell ref="BV2:BY2"/>
    <mergeCell ref="BZ2:BZ3"/>
    <mergeCell ref="F3:I3"/>
    <mergeCell ref="J3:M3"/>
    <mergeCell ref="N3:Q3"/>
    <mergeCell ref="R3:U3"/>
    <mergeCell ref="V3:Y3"/>
    <mergeCell ref="Z3:AC3"/>
    <mergeCell ref="AP2:AS2"/>
    <mergeCell ref="AT2:AW2"/>
    <mergeCell ref="AX2:BA2"/>
    <mergeCell ref="BB2:BE2"/>
    <mergeCell ref="BF2:BI2"/>
    <mergeCell ref="BJ2:BM2"/>
    <mergeCell ref="BV3:BY3"/>
    <mergeCell ref="AD3:AG3"/>
    <mergeCell ref="AH3:AK3"/>
    <mergeCell ref="AL3:AO3"/>
    <mergeCell ref="AP3:AS3"/>
    <mergeCell ref="AT3:AW3"/>
    <mergeCell ref="AX3:BA3"/>
    <mergeCell ref="BB3:BE3"/>
    <mergeCell ref="BF3:BI3"/>
    <mergeCell ref="BJ3:BM3"/>
    <mergeCell ref="BN3:BQ3"/>
    <mergeCell ref="BR3:BU3"/>
    <mergeCell ref="AZ4:BA4"/>
    <mergeCell ref="H4:I4"/>
    <mergeCell ref="L4:M4"/>
    <mergeCell ref="P4:Q4"/>
    <mergeCell ref="T4:U4"/>
    <mergeCell ref="X4:Y4"/>
    <mergeCell ref="AB4:AC4"/>
    <mergeCell ref="AF4:AG4"/>
    <mergeCell ref="AJ4:AK4"/>
    <mergeCell ref="AN4:AO4"/>
    <mergeCell ref="AR4:AS4"/>
    <mergeCell ref="AV4:AW4"/>
    <mergeCell ref="BZ4:BZ5"/>
    <mergeCell ref="H5:I5"/>
    <mergeCell ref="L5:M5"/>
    <mergeCell ref="P5:Q5"/>
    <mergeCell ref="T5:U5"/>
    <mergeCell ref="X5:Y5"/>
    <mergeCell ref="AB5:AC5"/>
    <mergeCell ref="AF5:AG5"/>
    <mergeCell ref="AJ5:AK5"/>
    <mergeCell ref="AN5:AO5"/>
    <mergeCell ref="BD4:BE4"/>
    <mergeCell ref="BH4:BI4"/>
    <mergeCell ref="BL4:BM4"/>
    <mergeCell ref="BP4:BQ4"/>
    <mergeCell ref="BT4:BU4"/>
    <mergeCell ref="BX4:BY4"/>
    <mergeCell ref="BP5:BQ5"/>
    <mergeCell ref="BT5:BU5"/>
    <mergeCell ref="BX5:BY5"/>
    <mergeCell ref="AR5:AS5"/>
    <mergeCell ref="AV5:AW5"/>
    <mergeCell ref="AZ5:BA5"/>
    <mergeCell ref="BD5:BE5"/>
    <mergeCell ref="BH5:BI5"/>
    <mergeCell ref="BL5:BM5"/>
  </mergeCells>
  <pageMargins left="0.7" right="0.7" top="0.75" bottom="0.75" header="0.3" footer="0.3"/>
  <pageSetup paperSize="9" scale="10" fitToHeight="0"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Q7"/>
  <sheetViews>
    <sheetView view="pageBreakPreview" zoomScaleNormal="100" zoomScaleSheetLayoutView="100" workbookViewId="0">
      <selection activeCell="F14" sqref="F14"/>
    </sheetView>
  </sheetViews>
  <sheetFormatPr defaultRowHeight="15" x14ac:dyDescent="0.25"/>
  <cols>
    <col min="1" max="1" width="6.140625" style="37" customWidth="1"/>
    <col min="2" max="2" width="24.140625" style="37" customWidth="1"/>
    <col min="3" max="3" width="14.28515625" style="37" bestFit="1" customWidth="1"/>
    <col min="4" max="4" width="8.42578125" style="37" customWidth="1"/>
    <col min="5" max="17" width="13.42578125" style="37" customWidth="1"/>
    <col min="18" max="16384" width="9.140625" style="37"/>
  </cols>
  <sheetData>
    <row r="1" spans="1:17" ht="57" customHeight="1" x14ac:dyDescent="0.25">
      <c r="A1" s="204" t="s">
        <v>349</v>
      </c>
      <c r="B1" s="204"/>
      <c r="C1" s="204"/>
      <c r="D1" s="204"/>
      <c r="E1" s="204"/>
      <c r="F1" s="204"/>
      <c r="G1" s="204"/>
      <c r="H1" s="204"/>
      <c r="I1" s="204"/>
      <c r="J1" s="204"/>
      <c r="K1" s="204"/>
      <c r="L1" s="204"/>
      <c r="M1" s="204"/>
      <c r="N1" s="204"/>
      <c r="O1" s="204"/>
      <c r="P1" s="204"/>
      <c r="Q1" s="204"/>
    </row>
    <row r="2" spans="1:17" ht="41.25" customHeight="1" x14ac:dyDescent="0.25">
      <c r="A2" s="205" t="s">
        <v>153</v>
      </c>
      <c r="B2" s="205" t="s">
        <v>350</v>
      </c>
      <c r="C2" s="205" t="s">
        <v>2</v>
      </c>
      <c r="D2" s="205" t="s">
        <v>13</v>
      </c>
      <c r="E2" s="206" t="s">
        <v>351</v>
      </c>
      <c r="F2" s="206"/>
      <c r="G2" s="206"/>
      <c r="H2" s="206"/>
      <c r="I2" s="194" t="s">
        <v>166</v>
      </c>
      <c r="J2" s="194"/>
      <c r="K2" s="194"/>
      <c r="L2" s="194"/>
      <c r="M2" s="194" t="s">
        <v>352</v>
      </c>
      <c r="N2" s="194"/>
      <c r="O2" s="194"/>
      <c r="P2" s="194"/>
      <c r="Q2" s="190" t="s">
        <v>170</v>
      </c>
    </row>
    <row r="3" spans="1:17" ht="18.75" x14ac:dyDescent="0.25">
      <c r="A3" s="205"/>
      <c r="B3" s="205"/>
      <c r="C3" s="205"/>
      <c r="D3" s="205"/>
      <c r="E3" s="203" t="s">
        <v>171</v>
      </c>
      <c r="F3" s="203"/>
      <c r="G3" s="203"/>
      <c r="H3" s="203"/>
      <c r="I3" s="182" t="s">
        <v>171</v>
      </c>
      <c r="J3" s="182"/>
      <c r="K3" s="182"/>
      <c r="L3" s="182"/>
      <c r="M3" s="182" t="s">
        <v>171</v>
      </c>
      <c r="N3" s="182"/>
      <c r="O3" s="182"/>
      <c r="P3" s="182"/>
      <c r="Q3" s="191"/>
    </row>
    <row r="4" spans="1:17" ht="31.5" customHeight="1" x14ac:dyDescent="0.25">
      <c r="A4" s="205"/>
      <c r="B4" s="205"/>
      <c r="C4" s="205"/>
      <c r="D4" s="205"/>
      <c r="E4" s="159" t="s">
        <v>172</v>
      </c>
      <c r="F4" s="159" t="s">
        <v>173</v>
      </c>
      <c r="G4" s="203" t="s">
        <v>174</v>
      </c>
      <c r="H4" s="203"/>
      <c r="I4" s="157" t="s">
        <v>172</v>
      </c>
      <c r="J4" s="157" t="s">
        <v>173</v>
      </c>
      <c r="K4" s="182" t="s">
        <v>174</v>
      </c>
      <c r="L4" s="182"/>
      <c r="M4" s="157" t="s">
        <v>172</v>
      </c>
      <c r="N4" s="157" t="s">
        <v>173</v>
      </c>
      <c r="O4" s="182" t="s">
        <v>174</v>
      </c>
      <c r="P4" s="182"/>
      <c r="Q4" s="183">
        <v>46266</v>
      </c>
    </row>
    <row r="5" spans="1:17" ht="18.75" x14ac:dyDescent="0.25">
      <c r="A5" s="205"/>
      <c r="B5" s="205"/>
      <c r="C5" s="205"/>
      <c r="D5" s="205"/>
      <c r="E5" s="85">
        <v>45783</v>
      </c>
      <c r="F5" s="85">
        <v>45787</v>
      </c>
      <c r="G5" s="203">
        <f>INT(($Q$4-F5)/7)</f>
        <v>68</v>
      </c>
      <c r="H5" s="203"/>
      <c r="I5" s="86">
        <v>45916</v>
      </c>
      <c r="J5" s="86">
        <v>45921</v>
      </c>
      <c r="K5" s="182">
        <f>INT(($Q$4-J5)/7)</f>
        <v>49</v>
      </c>
      <c r="L5" s="182"/>
      <c r="M5" s="86">
        <v>45939</v>
      </c>
      <c r="N5" s="86">
        <v>45944</v>
      </c>
      <c r="O5" s="182">
        <f>INT(($Q$4-N5)/7)</f>
        <v>46</v>
      </c>
      <c r="P5" s="182"/>
      <c r="Q5" s="184"/>
    </row>
    <row r="6" spans="1:17" ht="99" customHeight="1" x14ac:dyDescent="0.25">
      <c r="A6" s="205"/>
      <c r="B6" s="205"/>
      <c r="C6" s="205"/>
      <c r="D6" s="205"/>
      <c r="E6" s="121" t="s">
        <v>22</v>
      </c>
      <c r="F6" s="121" t="s">
        <v>23</v>
      </c>
      <c r="G6" s="121" t="s">
        <v>24</v>
      </c>
      <c r="H6" s="122" t="s">
        <v>15</v>
      </c>
      <c r="I6" s="121" t="s">
        <v>22</v>
      </c>
      <c r="J6" s="121" t="s">
        <v>23</v>
      </c>
      <c r="K6" s="121" t="s">
        <v>24</v>
      </c>
      <c r="L6" s="122" t="s">
        <v>15</v>
      </c>
      <c r="M6" s="121" t="s">
        <v>22</v>
      </c>
      <c r="N6" s="121" t="s">
        <v>23</v>
      </c>
      <c r="O6" s="121" t="s">
        <v>24</v>
      </c>
      <c r="P6" s="122" t="s">
        <v>15</v>
      </c>
      <c r="Q6" s="158" t="s">
        <v>176</v>
      </c>
    </row>
    <row r="7" spans="1:17" s="21" customFormat="1" ht="22.5" customHeight="1" x14ac:dyDescent="0.25">
      <c r="A7" s="123">
        <v>1</v>
      </c>
      <c r="B7" s="124" t="s">
        <v>353</v>
      </c>
      <c r="C7" s="125" t="s">
        <v>354</v>
      </c>
      <c r="D7" s="125" t="s">
        <v>53</v>
      </c>
      <c r="E7" s="126">
        <v>2</v>
      </c>
      <c r="F7" s="126">
        <v>1</v>
      </c>
      <c r="G7" s="94">
        <f t="shared" ref="G7" si="0">IF(G$5&lt;=26,1,IF(G$5&lt;=52,0.5,IF(G$5&lt;=78,0.25,0)))</f>
        <v>0.25</v>
      </c>
      <c r="H7" s="127">
        <f>(101-F7)*G7</f>
        <v>25</v>
      </c>
      <c r="I7" s="126">
        <v>3</v>
      </c>
      <c r="J7" s="126">
        <v>1</v>
      </c>
      <c r="K7" s="94">
        <f t="shared" ref="K7" si="1">IF(K$5&lt;=26,1,IF(K$5&lt;=52,0.5,IF(K$5&lt;=78,0.25,0)))</f>
        <v>0.5</v>
      </c>
      <c r="L7" s="127">
        <f>(101-J7)*K7</f>
        <v>50</v>
      </c>
      <c r="M7" s="126">
        <v>3</v>
      </c>
      <c r="N7" s="126">
        <v>1</v>
      </c>
      <c r="O7" s="94">
        <f t="shared" ref="O7" si="2">IF(O$5&lt;=26,1,IF(O$5&lt;=52,0.5,IF(O$5&lt;=78,0.25,0)))</f>
        <v>0.5</v>
      </c>
      <c r="P7" s="127">
        <f>(101-N7)*O7</f>
        <v>50</v>
      </c>
      <c r="Q7" s="99">
        <f>LARGE(CHOOSE({1,2},L7,P7),1)+LARGE(CHOOSE({1,2},L7,P7),2)+H7</f>
        <v>125</v>
      </c>
    </row>
  </sheetData>
  <autoFilter ref="A6:Q6"/>
  <mergeCells count="19">
    <mergeCell ref="Q4:Q5"/>
    <mergeCell ref="G5:H5"/>
    <mergeCell ref="K5:L5"/>
    <mergeCell ref="O5:P5"/>
    <mergeCell ref="A1:Q1"/>
    <mergeCell ref="A2:A6"/>
    <mergeCell ref="B2:B6"/>
    <mergeCell ref="C2:C6"/>
    <mergeCell ref="D2:D6"/>
    <mergeCell ref="E2:H2"/>
    <mergeCell ref="I2:L2"/>
    <mergeCell ref="M2:P2"/>
    <mergeCell ref="Q2:Q3"/>
    <mergeCell ref="E3:H3"/>
    <mergeCell ref="I3:L3"/>
    <mergeCell ref="M3:P3"/>
    <mergeCell ref="G4:H4"/>
    <mergeCell ref="K4:L4"/>
    <mergeCell ref="O4:P4"/>
  </mergeCells>
  <pageMargins left="0.23" right="0.17" top="0.75" bottom="0.75" header="0.3" footer="0.3"/>
  <pageSetup paperSize="9" scale="6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AG15"/>
  <sheetViews>
    <sheetView view="pageBreakPreview" zoomScale="70" zoomScaleNormal="100" zoomScaleSheetLayoutView="70" workbookViewId="0">
      <pane xSplit="8" ySplit="2" topLeftCell="T3" activePane="bottomRight" state="frozen"/>
      <selection pane="topRight" activeCell="I1" sqref="I1"/>
      <selection pane="bottomLeft" activeCell="A3" sqref="A3"/>
      <selection pane="bottomRight" activeCell="G24" sqref="G24"/>
    </sheetView>
  </sheetViews>
  <sheetFormatPr defaultRowHeight="18.75" x14ac:dyDescent="0.25"/>
  <cols>
    <col min="1" max="1" width="6.140625" style="128" customWidth="1"/>
    <col min="2" max="2" width="31" style="128" bestFit="1" customWidth="1"/>
    <col min="3" max="3" width="25" style="128" customWidth="1"/>
    <col min="4" max="4" width="19.7109375" style="128" customWidth="1"/>
    <col min="5" max="32" width="15.28515625" style="128" customWidth="1"/>
    <col min="33" max="33" width="18.7109375" style="128" customWidth="1"/>
    <col min="34" max="16384" width="9.140625" style="128"/>
  </cols>
  <sheetData>
    <row r="2" spans="1:33" ht="52.5" customHeight="1" x14ac:dyDescent="0.25">
      <c r="A2" s="204" t="s">
        <v>355</v>
      </c>
      <c r="B2" s="205"/>
      <c r="C2" s="205"/>
      <c r="D2" s="205"/>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row>
    <row r="3" spans="1:33" ht="37.5" customHeight="1" x14ac:dyDescent="0.25">
      <c r="A3" s="207" t="s">
        <v>153</v>
      </c>
      <c r="B3" s="208" t="s">
        <v>154</v>
      </c>
      <c r="C3" s="207" t="s">
        <v>2</v>
      </c>
      <c r="D3" s="207" t="s">
        <v>13</v>
      </c>
      <c r="E3" s="206" t="s">
        <v>411</v>
      </c>
      <c r="F3" s="206"/>
      <c r="G3" s="206"/>
      <c r="H3" s="206"/>
      <c r="I3" s="194" t="s">
        <v>351</v>
      </c>
      <c r="J3" s="194"/>
      <c r="K3" s="194"/>
      <c r="L3" s="194"/>
      <c r="M3" s="194" t="s">
        <v>356</v>
      </c>
      <c r="N3" s="194"/>
      <c r="O3" s="194"/>
      <c r="P3" s="194"/>
      <c r="Q3" s="194" t="s">
        <v>167</v>
      </c>
      <c r="R3" s="194"/>
      <c r="S3" s="194"/>
      <c r="T3" s="194"/>
      <c r="U3" s="182" t="s">
        <v>357</v>
      </c>
      <c r="V3" s="182"/>
      <c r="W3" s="182"/>
      <c r="X3" s="182"/>
      <c r="Y3" s="194" t="s">
        <v>358</v>
      </c>
      <c r="Z3" s="194"/>
      <c r="AA3" s="194"/>
      <c r="AB3" s="194"/>
      <c r="AC3" s="182" t="s">
        <v>443</v>
      </c>
      <c r="AD3" s="182"/>
      <c r="AE3" s="182"/>
      <c r="AF3" s="182"/>
      <c r="AG3" s="190" t="s">
        <v>170</v>
      </c>
    </row>
    <row r="4" spans="1:33" x14ac:dyDescent="0.25">
      <c r="A4" s="207"/>
      <c r="B4" s="208"/>
      <c r="C4" s="207"/>
      <c r="D4" s="207"/>
      <c r="E4" s="203" t="s">
        <v>171</v>
      </c>
      <c r="F4" s="203"/>
      <c r="G4" s="203"/>
      <c r="H4" s="203"/>
      <c r="I4" s="182" t="s">
        <v>171</v>
      </c>
      <c r="J4" s="182"/>
      <c r="K4" s="182"/>
      <c r="L4" s="182"/>
      <c r="M4" s="182" t="s">
        <v>171</v>
      </c>
      <c r="N4" s="182"/>
      <c r="O4" s="182"/>
      <c r="P4" s="182"/>
      <c r="Q4" s="182" t="s">
        <v>171</v>
      </c>
      <c r="R4" s="182"/>
      <c r="S4" s="182"/>
      <c r="T4" s="182"/>
      <c r="U4" s="182" t="s">
        <v>171</v>
      </c>
      <c r="V4" s="182"/>
      <c r="W4" s="182"/>
      <c r="X4" s="182"/>
      <c r="Y4" s="182" t="s">
        <v>171</v>
      </c>
      <c r="Z4" s="182"/>
      <c r="AA4" s="182"/>
      <c r="AB4" s="182"/>
      <c r="AC4" s="182" t="s">
        <v>171</v>
      </c>
      <c r="AD4" s="182"/>
      <c r="AE4" s="182"/>
      <c r="AF4" s="182"/>
      <c r="AG4" s="191"/>
    </row>
    <row r="5" spans="1:33" ht="18.75" customHeight="1" x14ac:dyDescent="0.25">
      <c r="A5" s="207"/>
      <c r="B5" s="208"/>
      <c r="C5" s="207"/>
      <c r="D5" s="207"/>
      <c r="E5" s="159" t="s">
        <v>172</v>
      </c>
      <c r="F5" s="159" t="s">
        <v>173</v>
      </c>
      <c r="G5" s="203" t="s">
        <v>174</v>
      </c>
      <c r="H5" s="203"/>
      <c r="I5" s="157" t="s">
        <v>172</v>
      </c>
      <c r="J5" s="157" t="s">
        <v>173</v>
      </c>
      <c r="K5" s="182" t="s">
        <v>174</v>
      </c>
      <c r="L5" s="182"/>
      <c r="M5" s="157" t="s">
        <v>172</v>
      </c>
      <c r="N5" s="157" t="s">
        <v>173</v>
      </c>
      <c r="O5" s="182" t="s">
        <v>174</v>
      </c>
      <c r="P5" s="182"/>
      <c r="Q5" s="157" t="s">
        <v>172</v>
      </c>
      <c r="R5" s="157" t="s">
        <v>173</v>
      </c>
      <c r="S5" s="182" t="s">
        <v>174</v>
      </c>
      <c r="T5" s="182"/>
      <c r="U5" s="157" t="s">
        <v>172</v>
      </c>
      <c r="V5" s="157" t="s">
        <v>173</v>
      </c>
      <c r="W5" s="182" t="s">
        <v>174</v>
      </c>
      <c r="X5" s="182"/>
      <c r="Y5" s="157" t="s">
        <v>172</v>
      </c>
      <c r="Z5" s="157" t="s">
        <v>173</v>
      </c>
      <c r="AA5" s="182" t="s">
        <v>174</v>
      </c>
      <c r="AB5" s="182"/>
      <c r="AC5" s="157" t="s">
        <v>172</v>
      </c>
      <c r="AD5" s="157" t="s">
        <v>173</v>
      </c>
      <c r="AE5" s="182" t="s">
        <v>174</v>
      </c>
      <c r="AF5" s="182"/>
      <c r="AG5" s="183">
        <v>46266</v>
      </c>
    </row>
    <row r="6" spans="1:33" ht="30" customHeight="1" x14ac:dyDescent="0.25">
      <c r="A6" s="207"/>
      <c r="B6" s="208"/>
      <c r="C6" s="207"/>
      <c r="D6" s="207"/>
      <c r="E6" s="85">
        <v>46144</v>
      </c>
      <c r="F6" s="85">
        <v>46152</v>
      </c>
      <c r="G6" s="203">
        <f>INT(($AG$5-F6)/7)</f>
        <v>16</v>
      </c>
      <c r="H6" s="203"/>
      <c r="I6" s="86">
        <v>45783</v>
      </c>
      <c r="J6" s="86">
        <v>45787</v>
      </c>
      <c r="K6" s="182">
        <f>INT(($AG$5-J6)/7)</f>
        <v>68</v>
      </c>
      <c r="L6" s="182"/>
      <c r="M6" s="86">
        <v>45916</v>
      </c>
      <c r="N6" s="86">
        <v>45921</v>
      </c>
      <c r="O6" s="182">
        <f>INT(($AG$5-N6)/7)</f>
        <v>49</v>
      </c>
      <c r="P6" s="182"/>
      <c r="Q6" s="86">
        <v>45939</v>
      </c>
      <c r="R6" s="86">
        <v>45944</v>
      </c>
      <c r="S6" s="182">
        <f>INT(($AG$5-R6)/7)</f>
        <v>46</v>
      </c>
      <c r="T6" s="182"/>
      <c r="U6" s="86">
        <v>46099</v>
      </c>
      <c r="V6" s="86">
        <v>46103</v>
      </c>
      <c r="W6" s="182">
        <f>INT(($AG$5-V6)/7)</f>
        <v>23</v>
      </c>
      <c r="X6" s="182"/>
      <c r="Y6" s="86">
        <v>46125</v>
      </c>
      <c r="Z6" s="86">
        <v>46129</v>
      </c>
      <c r="AA6" s="182">
        <f>INT(($AG$5-Z6)/7)</f>
        <v>19</v>
      </c>
      <c r="AB6" s="182"/>
      <c r="AC6" s="86">
        <v>46244</v>
      </c>
      <c r="AD6" s="86">
        <v>46250</v>
      </c>
      <c r="AE6" s="182">
        <f>INT(($AG$5-AD6)/7)</f>
        <v>2</v>
      </c>
      <c r="AF6" s="182"/>
      <c r="AG6" s="184"/>
    </row>
    <row r="7" spans="1:33" ht="88.5" customHeight="1" x14ac:dyDescent="0.25">
      <c r="A7" s="207"/>
      <c r="B7" s="208"/>
      <c r="C7" s="207"/>
      <c r="D7" s="207"/>
      <c r="E7" s="121" t="s">
        <v>22</v>
      </c>
      <c r="F7" s="121" t="s">
        <v>23</v>
      </c>
      <c r="G7" s="121" t="s">
        <v>24</v>
      </c>
      <c r="H7" s="122" t="s">
        <v>15</v>
      </c>
      <c r="I7" s="121" t="s">
        <v>22</v>
      </c>
      <c r="J7" s="121" t="s">
        <v>23</v>
      </c>
      <c r="K7" s="121" t="s">
        <v>24</v>
      </c>
      <c r="L7" s="122" t="s">
        <v>15</v>
      </c>
      <c r="M7" s="121" t="s">
        <v>22</v>
      </c>
      <c r="N7" s="121" t="s">
        <v>23</v>
      </c>
      <c r="O7" s="121" t="s">
        <v>24</v>
      </c>
      <c r="P7" s="122" t="s">
        <v>15</v>
      </c>
      <c r="Q7" s="121" t="s">
        <v>22</v>
      </c>
      <c r="R7" s="121" t="s">
        <v>23</v>
      </c>
      <c r="S7" s="121" t="s">
        <v>24</v>
      </c>
      <c r="T7" s="122" t="s">
        <v>15</v>
      </c>
      <c r="U7" s="121" t="s">
        <v>22</v>
      </c>
      <c r="V7" s="121" t="s">
        <v>23</v>
      </c>
      <c r="W7" s="121" t="s">
        <v>24</v>
      </c>
      <c r="X7" s="122" t="s">
        <v>15</v>
      </c>
      <c r="Y7" s="121" t="s">
        <v>22</v>
      </c>
      <c r="Z7" s="121" t="s">
        <v>23</v>
      </c>
      <c r="AA7" s="121" t="s">
        <v>24</v>
      </c>
      <c r="AB7" s="122" t="s">
        <v>15</v>
      </c>
      <c r="AC7" s="121" t="s">
        <v>22</v>
      </c>
      <c r="AD7" s="121" t="s">
        <v>23</v>
      </c>
      <c r="AE7" s="121" t="s">
        <v>24</v>
      </c>
      <c r="AF7" s="122" t="s">
        <v>15</v>
      </c>
      <c r="AG7" s="158" t="s">
        <v>176</v>
      </c>
    </row>
    <row r="8" spans="1:33" s="131" customFormat="1" x14ac:dyDescent="0.25">
      <c r="A8" s="93">
        <v>1</v>
      </c>
      <c r="B8" s="129" t="s">
        <v>359</v>
      </c>
      <c r="C8" s="102" t="s">
        <v>360</v>
      </c>
      <c r="D8" s="102" t="s">
        <v>53</v>
      </c>
      <c r="E8" s="126">
        <v>5</v>
      </c>
      <c r="F8" s="130">
        <v>1</v>
      </c>
      <c r="G8" s="94">
        <f t="shared" ref="G8:G15" si="0">IF(G$6&lt;=26,1,IF(G$6&lt;=52,0.5,IF(G$6&lt;=78,0.25,0)))</f>
        <v>1</v>
      </c>
      <c r="H8" s="95">
        <f t="shared" ref="H8:H15" si="1">IF(F8=0,0,(101-F8)*G8)</f>
        <v>100</v>
      </c>
      <c r="I8" s="126">
        <v>3</v>
      </c>
      <c r="J8" s="130">
        <v>2</v>
      </c>
      <c r="K8" s="94">
        <f t="shared" ref="K8:K15" si="2">IF(K$6&lt;=26,1,IF(K$6&lt;=52,0.5,IF(K$6&lt;=78,0.25,0)))</f>
        <v>0.25</v>
      </c>
      <c r="L8" s="127">
        <f>(101-J8)*K8</f>
        <v>24.75</v>
      </c>
      <c r="M8" s="126">
        <v>2</v>
      </c>
      <c r="N8" s="130">
        <v>1</v>
      </c>
      <c r="O8" s="94">
        <f t="shared" ref="O8:O15" si="3">IF(O$6&lt;=26,1,IF(O$6&lt;=52,0.5,IF(O$6&lt;=78,0.25,0)))</f>
        <v>0.5</v>
      </c>
      <c r="P8" s="127">
        <f>(101-N8)*O8</f>
        <v>50</v>
      </c>
      <c r="Q8" s="126">
        <v>3</v>
      </c>
      <c r="R8" s="130">
        <v>2</v>
      </c>
      <c r="S8" s="94">
        <f t="shared" ref="S8:S15" si="4">IF(S$6&lt;=26,1,IF(S$6&lt;=52,0.5,IF(S$6&lt;=78,0.25,0)))</f>
        <v>0.5</v>
      </c>
      <c r="T8" s="127">
        <f>(101-R8)*S8</f>
        <v>49.5</v>
      </c>
      <c r="U8" s="126">
        <v>3</v>
      </c>
      <c r="V8" s="130">
        <v>1</v>
      </c>
      <c r="W8" s="94">
        <f t="shared" ref="W8:W15" si="5">IF(W$6&lt;=26,1,IF(W$6&lt;=52,0.5,IF(W$6&lt;=78,0.25,0)))</f>
        <v>1</v>
      </c>
      <c r="X8" s="95">
        <f t="shared" ref="X8:X15" si="6">IF(V8=0,0,(101-V8)*W8)</f>
        <v>100</v>
      </c>
      <c r="Y8" s="126">
        <v>4</v>
      </c>
      <c r="Z8" s="130">
        <v>1</v>
      </c>
      <c r="AA8" s="94">
        <f t="shared" ref="AA8:AA15" si="7">IF(AA$6&lt;=26,1,IF(AA$6&lt;=52,0.5,IF(AA$6&lt;=78,0.25,0)))</f>
        <v>1</v>
      </c>
      <c r="AB8" s="95">
        <f t="shared" ref="AB8:AB15" si="8">IF(Z8=0,0,(101-Z8)*AA8)</f>
        <v>100</v>
      </c>
      <c r="AC8" s="126">
        <v>3</v>
      </c>
      <c r="AD8" s="130">
        <v>0</v>
      </c>
      <c r="AE8" s="94">
        <f t="shared" ref="AE8:AE15" si="9">IF(AE$6&lt;=26,1,IF(AE$6&lt;=52,0.5,IF(AE$6&lt;=78,0.25,0)))</f>
        <v>1</v>
      </c>
      <c r="AF8" s="95">
        <f t="shared" ref="AF8:AF15" si="10">IF(AD8=0,0,(101-AD8)*AE8)</f>
        <v>0</v>
      </c>
      <c r="AG8" s="99">
        <f>LARGE(CHOOSE({1,2,3,4,5},P8,T8,X8,AB8,AF8),1)+LARGE(CHOOSE({1,2,3,4,5},P8,T8,X8,AB8,AF8),2)+H8</f>
        <v>300</v>
      </c>
    </row>
    <row r="9" spans="1:33" s="131" customFormat="1" x14ac:dyDescent="0.25">
      <c r="A9" s="93">
        <v>2</v>
      </c>
      <c r="B9" s="132" t="s">
        <v>361</v>
      </c>
      <c r="C9" s="102" t="s">
        <v>77</v>
      </c>
      <c r="D9" s="133" t="s">
        <v>6</v>
      </c>
      <c r="E9" s="126">
        <v>5</v>
      </c>
      <c r="F9" s="130">
        <v>2</v>
      </c>
      <c r="G9" s="94">
        <f t="shared" si="0"/>
        <v>1</v>
      </c>
      <c r="H9" s="95">
        <f t="shared" si="1"/>
        <v>99</v>
      </c>
      <c r="I9" s="126">
        <v>2</v>
      </c>
      <c r="J9" s="130">
        <v>2</v>
      </c>
      <c r="K9" s="94">
        <f t="shared" si="2"/>
        <v>0.25</v>
      </c>
      <c r="L9" s="127">
        <f>(101-J9)*K9</f>
        <v>24.75</v>
      </c>
      <c r="M9" s="126">
        <v>3</v>
      </c>
      <c r="N9" s="130">
        <v>2</v>
      </c>
      <c r="O9" s="94">
        <f t="shared" si="3"/>
        <v>0.5</v>
      </c>
      <c r="P9" s="127">
        <f>(101-N9)*O9</f>
        <v>49.5</v>
      </c>
      <c r="Q9" s="126">
        <v>3</v>
      </c>
      <c r="R9" s="130" t="s">
        <v>129</v>
      </c>
      <c r="S9" s="94">
        <f t="shared" si="4"/>
        <v>0.5</v>
      </c>
      <c r="T9" s="134">
        <v>0</v>
      </c>
      <c r="U9" s="126">
        <v>3</v>
      </c>
      <c r="V9" s="130">
        <v>2</v>
      </c>
      <c r="W9" s="94">
        <f t="shared" si="5"/>
        <v>1</v>
      </c>
      <c r="X9" s="95">
        <f t="shared" si="6"/>
        <v>99</v>
      </c>
      <c r="Y9" s="126">
        <v>4</v>
      </c>
      <c r="Z9" s="130">
        <v>2</v>
      </c>
      <c r="AA9" s="94">
        <f t="shared" si="7"/>
        <v>1</v>
      </c>
      <c r="AB9" s="95">
        <f t="shared" si="8"/>
        <v>99</v>
      </c>
      <c r="AC9" s="126">
        <v>3</v>
      </c>
      <c r="AD9" s="130">
        <v>1</v>
      </c>
      <c r="AE9" s="94">
        <f t="shared" si="9"/>
        <v>1</v>
      </c>
      <c r="AF9" s="95">
        <f t="shared" si="10"/>
        <v>100</v>
      </c>
      <c r="AG9" s="99">
        <f>LARGE(CHOOSE({1,2,3,4,5},P9,T9,X9,AB9,AF9),1)+LARGE(CHOOSE({1,2,3,4,5},P9,T9,X9,AB9,AF9),2)+H9</f>
        <v>298</v>
      </c>
    </row>
    <row r="10" spans="1:33" s="136" customFormat="1" x14ac:dyDescent="0.25">
      <c r="A10" s="93">
        <v>3</v>
      </c>
      <c r="B10" s="106" t="s">
        <v>364</v>
      </c>
      <c r="C10" s="107" t="s">
        <v>365</v>
      </c>
      <c r="D10" s="135" t="s">
        <v>6</v>
      </c>
      <c r="E10" s="126">
        <v>5</v>
      </c>
      <c r="F10" s="89">
        <v>4</v>
      </c>
      <c r="G10" s="94">
        <f t="shared" si="0"/>
        <v>1</v>
      </c>
      <c r="H10" s="95">
        <f t="shared" si="1"/>
        <v>97</v>
      </c>
      <c r="I10" s="89">
        <v>2</v>
      </c>
      <c r="J10" s="89" t="s">
        <v>129</v>
      </c>
      <c r="K10" s="94">
        <f t="shared" si="2"/>
        <v>0.25</v>
      </c>
      <c r="L10" s="134">
        <v>0</v>
      </c>
      <c r="M10" s="89">
        <v>3</v>
      </c>
      <c r="N10" s="89">
        <v>3</v>
      </c>
      <c r="O10" s="94">
        <f t="shared" si="3"/>
        <v>0.5</v>
      </c>
      <c r="P10" s="134">
        <f>(101-N10)*O10</f>
        <v>49</v>
      </c>
      <c r="Q10" s="89">
        <v>3</v>
      </c>
      <c r="R10" s="89" t="s">
        <v>129</v>
      </c>
      <c r="S10" s="94">
        <f t="shared" si="4"/>
        <v>0.5</v>
      </c>
      <c r="T10" s="134">
        <v>0</v>
      </c>
      <c r="U10" s="104">
        <v>3</v>
      </c>
      <c r="V10" s="89">
        <v>3</v>
      </c>
      <c r="W10" s="94">
        <f t="shared" si="5"/>
        <v>1</v>
      </c>
      <c r="X10" s="95">
        <f t="shared" si="6"/>
        <v>98</v>
      </c>
      <c r="Y10" s="104">
        <v>4</v>
      </c>
      <c r="Z10" s="89">
        <v>3</v>
      </c>
      <c r="AA10" s="94">
        <f t="shared" si="7"/>
        <v>1</v>
      </c>
      <c r="AB10" s="95">
        <f t="shared" si="8"/>
        <v>98</v>
      </c>
      <c r="AC10" s="126">
        <v>3</v>
      </c>
      <c r="AD10" s="89">
        <v>0</v>
      </c>
      <c r="AE10" s="94">
        <f t="shared" si="9"/>
        <v>1</v>
      </c>
      <c r="AF10" s="95">
        <f t="shared" si="10"/>
        <v>0</v>
      </c>
      <c r="AG10" s="99">
        <f>LARGE(CHOOSE({1,2,3,4,5},P10,T10,X10,AB10,AF10),1)+LARGE(CHOOSE({1,2,3,4,5},P10,T10,X10,AB10,AF10),2)+H10</f>
        <v>293</v>
      </c>
    </row>
    <row r="11" spans="1:33" s="138" customFormat="1" x14ac:dyDescent="0.25">
      <c r="A11" s="93">
        <v>4</v>
      </c>
      <c r="B11" s="132" t="s">
        <v>362</v>
      </c>
      <c r="C11" s="107" t="s">
        <v>363</v>
      </c>
      <c r="D11" s="135" t="s">
        <v>51</v>
      </c>
      <c r="E11" s="126">
        <v>5</v>
      </c>
      <c r="F11" s="89">
        <v>3</v>
      </c>
      <c r="G11" s="94">
        <f t="shared" si="0"/>
        <v>1</v>
      </c>
      <c r="H11" s="95">
        <f t="shared" si="1"/>
        <v>98</v>
      </c>
      <c r="I11" s="89">
        <v>2</v>
      </c>
      <c r="J11" s="89" t="s">
        <v>129</v>
      </c>
      <c r="K11" s="94">
        <f t="shared" si="2"/>
        <v>0.25</v>
      </c>
      <c r="L11" s="134">
        <v>0</v>
      </c>
      <c r="M11" s="89">
        <v>2</v>
      </c>
      <c r="N11" s="89">
        <v>2</v>
      </c>
      <c r="O11" s="94">
        <f t="shared" si="3"/>
        <v>0.5</v>
      </c>
      <c r="P11" s="134">
        <f>(101-N11)*O11</f>
        <v>49.5</v>
      </c>
      <c r="Q11" s="89">
        <v>3</v>
      </c>
      <c r="R11" s="89">
        <v>2</v>
      </c>
      <c r="S11" s="94">
        <f t="shared" si="4"/>
        <v>0.5</v>
      </c>
      <c r="T11" s="134">
        <f>(101-R11)*S11</f>
        <v>49.5</v>
      </c>
      <c r="U11" s="126">
        <v>3</v>
      </c>
      <c r="V11" s="89">
        <v>0</v>
      </c>
      <c r="W11" s="94">
        <f t="shared" si="5"/>
        <v>1</v>
      </c>
      <c r="X11" s="95">
        <f t="shared" si="6"/>
        <v>0</v>
      </c>
      <c r="Y11" s="126">
        <v>4</v>
      </c>
      <c r="Z11" s="89">
        <v>4</v>
      </c>
      <c r="AA11" s="94">
        <f t="shared" si="7"/>
        <v>1</v>
      </c>
      <c r="AB11" s="95">
        <f t="shared" si="8"/>
        <v>97</v>
      </c>
      <c r="AC11" s="126">
        <v>3</v>
      </c>
      <c r="AD11" s="89">
        <v>0</v>
      </c>
      <c r="AE11" s="94">
        <f t="shared" si="9"/>
        <v>1</v>
      </c>
      <c r="AF11" s="95">
        <f t="shared" si="10"/>
        <v>0</v>
      </c>
      <c r="AG11" s="99">
        <f>LARGE(CHOOSE({1,2,3,4,5},P11,T11,X11,AB11,AF11),1)+LARGE(CHOOSE({1,2,3,4,5},P11,T11,X11,AB11,AF11),2)+H11</f>
        <v>244.5</v>
      </c>
    </row>
    <row r="12" spans="1:33" s="138" customFormat="1" x14ac:dyDescent="0.25">
      <c r="A12" s="93">
        <v>5</v>
      </c>
      <c r="B12" s="106" t="s">
        <v>458</v>
      </c>
      <c r="C12" s="102" t="s">
        <v>459</v>
      </c>
      <c r="D12" s="135" t="s">
        <v>460</v>
      </c>
      <c r="E12" s="126">
        <v>5</v>
      </c>
      <c r="F12" s="89">
        <v>0</v>
      </c>
      <c r="G12" s="94">
        <f t="shared" si="0"/>
        <v>1</v>
      </c>
      <c r="H12" s="95">
        <f t="shared" si="1"/>
        <v>0</v>
      </c>
      <c r="I12" s="89">
        <v>2</v>
      </c>
      <c r="J12" s="89" t="s">
        <v>129</v>
      </c>
      <c r="K12" s="94">
        <f t="shared" si="2"/>
        <v>0.25</v>
      </c>
      <c r="L12" s="134">
        <v>0</v>
      </c>
      <c r="M12" s="89">
        <v>3</v>
      </c>
      <c r="N12" s="89" t="s">
        <v>129</v>
      </c>
      <c r="O12" s="94">
        <f t="shared" si="3"/>
        <v>0.5</v>
      </c>
      <c r="P12" s="134">
        <v>0</v>
      </c>
      <c r="Q12" s="89">
        <v>3</v>
      </c>
      <c r="R12" s="89" t="s">
        <v>129</v>
      </c>
      <c r="S12" s="94">
        <f t="shared" si="4"/>
        <v>0.5</v>
      </c>
      <c r="T12" s="134">
        <v>0</v>
      </c>
      <c r="U12" s="126">
        <v>3</v>
      </c>
      <c r="V12" s="89">
        <v>0</v>
      </c>
      <c r="W12" s="94">
        <f t="shared" si="5"/>
        <v>1</v>
      </c>
      <c r="X12" s="95">
        <f t="shared" si="6"/>
        <v>0</v>
      </c>
      <c r="Y12" s="104">
        <v>4</v>
      </c>
      <c r="Z12" s="89">
        <v>0</v>
      </c>
      <c r="AA12" s="94">
        <f t="shared" si="7"/>
        <v>1</v>
      </c>
      <c r="AB12" s="95">
        <f t="shared" si="8"/>
        <v>0</v>
      </c>
      <c r="AC12" s="126">
        <v>3</v>
      </c>
      <c r="AD12" s="89">
        <v>2</v>
      </c>
      <c r="AE12" s="94">
        <f t="shared" si="9"/>
        <v>1</v>
      </c>
      <c r="AF12" s="95">
        <f t="shared" si="10"/>
        <v>99</v>
      </c>
      <c r="AG12" s="99">
        <f>LARGE(CHOOSE({1,2,3,4,5},P12,T12,X12,AB12,AF12),1)+LARGE(CHOOSE({1,2,3,4,5},P12,T12,X12,AB12,AF12),2)+H12</f>
        <v>99</v>
      </c>
    </row>
    <row r="13" spans="1:33" x14ac:dyDescent="0.25">
      <c r="A13" s="93">
        <v>6</v>
      </c>
      <c r="B13" s="106" t="s">
        <v>461</v>
      </c>
      <c r="C13" s="154" t="s">
        <v>462</v>
      </c>
      <c r="D13" s="156" t="s">
        <v>6</v>
      </c>
      <c r="E13" s="126">
        <v>5</v>
      </c>
      <c r="F13" s="89">
        <v>0</v>
      </c>
      <c r="G13" s="94">
        <f t="shared" si="0"/>
        <v>1</v>
      </c>
      <c r="H13" s="95">
        <f t="shared" si="1"/>
        <v>0</v>
      </c>
      <c r="I13" s="89">
        <v>2</v>
      </c>
      <c r="J13" s="89" t="s">
        <v>129</v>
      </c>
      <c r="K13" s="94">
        <f t="shared" si="2"/>
        <v>0.25</v>
      </c>
      <c r="L13" s="134">
        <v>0</v>
      </c>
      <c r="M13" s="89">
        <v>3</v>
      </c>
      <c r="N13" s="89" t="s">
        <v>129</v>
      </c>
      <c r="O13" s="94">
        <f t="shared" si="3"/>
        <v>0.5</v>
      </c>
      <c r="P13" s="134">
        <v>0</v>
      </c>
      <c r="Q13" s="89">
        <v>3</v>
      </c>
      <c r="R13" s="89" t="s">
        <v>129</v>
      </c>
      <c r="S13" s="94">
        <f t="shared" si="4"/>
        <v>0.5</v>
      </c>
      <c r="T13" s="134">
        <v>0</v>
      </c>
      <c r="U13" s="126">
        <v>3</v>
      </c>
      <c r="V13" s="89">
        <v>0</v>
      </c>
      <c r="W13" s="94">
        <f t="shared" si="5"/>
        <v>1</v>
      </c>
      <c r="X13" s="95">
        <f t="shared" si="6"/>
        <v>0</v>
      </c>
      <c r="Y13" s="104">
        <v>4</v>
      </c>
      <c r="Z13" s="89">
        <v>0</v>
      </c>
      <c r="AA13" s="94">
        <f t="shared" si="7"/>
        <v>1</v>
      </c>
      <c r="AB13" s="95">
        <f t="shared" si="8"/>
        <v>0</v>
      </c>
      <c r="AC13" s="126">
        <v>3</v>
      </c>
      <c r="AD13" s="89">
        <v>3</v>
      </c>
      <c r="AE13" s="94">
        <f t="shared" si="9"/>
        <v>1</v>
      </c>
      <c r="AF13" s="95">
        <f t="shared" si="10"/>
        <v>98</v>
      </c>
      <c r="AG13" s="99">
        <f>LARGE(CHOOSE({1,2,3,4,5},P13,T13,X13,AB13,AF13),1)+LARGE(CHOOSE({1,2,3,4,5},P13,T13,X13,AB13,AF13),2)+H13</f>
        <v>98</v>
      </c>
    </row>
    <row r="14" spans="1:33" x14ac:dyDescent="0.25">
      <c r="A14" s="93">
        <v>7</v>
      </c>
      <c r="B14" s="106" t="s">
        <v>436</v>
      </c>
      <c r="C14" s="160" t="s">
        <v>437</v>
      </c>
      <c r="D14" s="160" t="s">
        <v>8</v>
      </c>
      <c r="E14" s="126">
        <v>5</v>
      </c>
      <c r="F14" s="89">
        <v>5</v>
      </c>
      <c r="G14" s="94">
        <f t="shared" si="0"/>
        <v>1</v>
      </c>
      <c r="H14" s="95">
        <f t="shared" si="1"/>
        <v>96</v>
      </c>
      <c r="I14" s="89">
        <v>2</v>
      </c>
      <c r="J14" s="89" t="s">
        <v>129</v>
      </c>
      <c r="K14" s="94">
        <f t="shared" si="2"/>
        <v>0.25</v>
      </c>
      <c r="L14" s="134">
        <v>0</v>
      </c>
      <c r="M14" s="89">
        <v>3</v>
      </c>
      <c r="N14" s="89" t="s">
        <v>129</v>
      </c>
      <c r="O14" s="94">
        <f t="shared" si="3"/>
        <v>0.5</v>
      </c>
      <c r="P14" s="134">
        <v>0</v>
      </c>
      <c r="Q14" s="89">
        <v>3</v>
      </c>
      <c r="R14" s="89" t="s">
        <v>129</v>
      </c>
      <c r="S14" s="94">
        <f t="shared" si="4"/>
        <v>0.5</v>
      </c>
      <c r="T14" s="134">
        <v>0</v>
      </c>
      <c r="U14" s="126">
        <v>3</v>
      </c>
      <c r="V14" s="89">
        <v>0</v>
      </c>
      <c r="W14" s="94">
        <f t="shared" si="5"/>
        <v>1</v>
      </c>
      <c r="X14" s="95">
        <f t="shared" si="6"/>
        <v>0</v>
      </c>
      <c r="Y14" s="104">
        <v>4</v>
      </c>
      <c r="Z14" s="89">
        <v>0</v>
      </c>
      <c r="AA14" s="94">
        <f t="shared" si="7"/>
        <v>1</v>
      </c>
      <c r="AB14" s="95">
        <f t="shared" si="8"/>
        <v>0</v>
      </c>
      <c r="AC14" s="126">
        <v>3</v>
      </c>
      <c r="AD14" s="89">
        <v>0</v>
      </c>
      <c r="AE14" s="94">
        <f t="shared" si="9"/>
        <v>1</v>
      </c>
      <c r="AF14" s="95">
        <f t="shared" si="10"/>
        <v>0</v>
      </c>
      <c r="AG14" s="99">
        <f>LARGE(CHOOSE({1,2,3,4,5},P14,T14,X14,AB14,AF14),1)+LARGE(CHOOSE({1,2,3,4,5},P14,T14,X14,AB14,AF14),2)+H14</f>
        <v>96</v>
      </c>
    </row>
    <row r="15" spans="1:33" x14ac:dyDescent="0.25">
      <c r="A15" s="93">
        <v>8</v>
      </c>
      <c r="B15" s="106" t="s">
        <v>366</v>
      </c>
      <c r="C15" s="154" t="s">
        <v>367</v>
      </c>
      <c r="D15" s="156" t="s">
        <v>368</v>
      </c>
      <c r="E15" s="126">
        <v>5</v>
      </c>
      <c r="F15" s="89">
        <v>0</v>
      </c>
      <c r="G15" s="94">
        <f t="shared" si="0"/>
        <v>1</v>
      </c>
      <c r="H15" s="95">
        <f t="shared" si="1"/>
        <v>0</v>
      </c>
      <c r="I15" s="89">
        <v>2</v>
      </c>
      <c r="J15" s="89" t="s">
        <v>129</v>
      </c>
      <c r="K15" s="94">
        <f t="shared" si="2"/>
        <v>0.25</v>
      </c>
      <c r="L15" s="134">
        <v>0</v>
      </c>
      <c r="M15" s="89">
        <v>3</v>
      </c>
      <c r="N15" s="89" t="s">
        <v>129</v>
      </c>
      <c r="O15" s="94">
        <f t="shared" si="3"/>
        <v>0.5</v>
      </c>
      <c r="P15" s="134">
        <v>0</v>
      </c>
      <c r="Q15" s="89">
        <v>3</v>
      </c>
      <c r="R15" s="89">
        <v>3</v>
      </c>
      <c r="S15" s="94">
        <f t="shared" si="4"/>
        <v>0.5</v>
      </c>
      <c r="T15" s="134">
        <f>(101-R15)*S15</f>
        <v>49</v>
      </c>
      <c r="U15" s="126">
        <v>3</v>
      </c>
      <c r="V15" s="89">
        <v>0</v>
      </c>
      <c r="W15" s="94">
        <f t="shared" si="5"/>
        <v>1</v>
      </c>
      <c r="X15" s="95">
        <f t="shared" si="6"/>
        <v>0</v>
      </c>
      <c r="Y15" s="104">
        <v>4</v>
      </c>
      <c r="Z15" s="89">
        <v>0</v>
      </c>
      <c r="AA15" s="94">
        <f t="shared" si="7"/>
        <v>1</v>
      </c>
      <c r="AB15" s="95">
        <f t="shared" si="8"/>
        <v>0</v>
      </c>
      <c r="AC15" s="126">
        <v>3</v>
      </c>
      <c r="AD15" s="89">
        <v>0</v>
      </c>
      <c r="AE15" s="94">
        <f t="shared" si="9"/>
        <v>1</v>
      </c>
      <c r="AF15" s="95">
        <f t="shared" si="10"/>
        <v>0</v>
      </c>
      <c r="AG15" s="99">
        <f>LARGE(CHOOSE({1,2,3,4,5},P15,T15,X15,AB15,AF15),1)+LARGE(CHOOSE({1,2,3,4,5},P15,T15,X15,AB15,AF15),2)+H15</f>
        <v>49</v>
      </c>
    </row>
  </sheetData>
  <autoFilter ref="A7:AG7">
    <sortState ref="A12:AG15">
      <sortCondition descending="1" ref="AG7"/>
    </sortState>
  </autoFilter>
  <mergeCells count="35">
    <mergeCell ref="A2:AG2"/>
    <mergeCell ref="A3:A7"/>
    <mergeCell ref="B3:B7"/>
    <mergeCell ref="C3:C7"/>
    <mergeCell ref="D3:D7"/>
    <mergeCell ref="E3:H3"/>
    <mergeCell ref="I3:L3"/>
    <mergeCell ref="M3:P3"/>
    <mergeCell ref="Q3:T3"/>
    <mergeCell ref="U3:X3"/>
    <mergeCell ref="Y3:AB3"/>
    <mergeCell ref="AC3:AF3"/>
    <mergeCell ref="AG3:AG4"/>
    <mergeCell ref="E4:H4"/>
    <mergeCell ref="I4:L4"/>
    <mergeCell ref="M4:P4"/>
    <mergeCell ref="Q4:T4"/>
    <mergeCell ref="U4:X4"/>
    <mergeCell ref="Y4:AB4"/>
    <mergeCell ref="AC4:AF4"/>
    <mergeCell ref="AE5:AF5"/>
    <mergeCell ref="AG5:AG6"/>
    <mergeCell ref="G6:H6"/>
    <mergeCell ref="K6:L6"/>
    <mergeCell ref="O6:P6"/>
    <mergeCell ref="S6:T6"/>
    <mergeCell ref="W6:X6"/>
    <mergeCell ref="AA6:AB6"/>
    <mergeCell ref="AE6:AF6"/>
    <mergeCell ref="G5:H5"/>
    <mergeCell ref="K5:L5"/>
    <mergeCell ref="O5:P5"/>
    <mergeCell ref="S5:T5"/>
    <mergeCell ref="W5:X5"/>
    <mergeCell ref="AA5:AB5"/>
  </mergeCells>
  <pageMargins left="0.23" right="0.17" top="0.75" bottom="0.75" header="0.3" footer="0.3"/>
  <pageSetup paperSize="9" scale="10" orientation="landscape" r:id="rId1"/>
  <colBreaks count="1" manualBreakCount="1">
    <brk id="33" min="1" max="2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K9"/>
  <sheetViews>
    <sheetView view="pageBreakPreview" zoomScale="70" zoomScaleNormal="100" zoomScaleSheetLayoutView="70" workbookViewId="0">
      <pane xSplit="8" ySplit="1" topLeftCell="Y2" activePane="bottomRight" state="frozen"/>
      <selection pane="topRight" activeCell="I1" sqref="I1"/>
      <selection pane="bottomLeft" activeCell="A2" sqref="A2"/>
      <selection pane="bottomRight" activeCell="AK7" sqref="AK7"/>
    </sheetView>
  </sheetViews>
  <sheetFormatPr defaultRowHeight="15" x14ac:dyDescent="0.25"/>
  <cols>
    <col min="1" max="1" width="6.140625" style="139" customWidth="1"/>
    <col min="2" max="2" width="29.7109375" style="139" bestFit="1" customWidth="1"/>
    <col min="3" max="3" width="14.28515625" style="139" bestFit="1" customWidth="1"/>
    <col min="4" max="4" width="15.42578125" style="139" bestFit="1" customWidth="1"/>
    <col min="5" max="5" width="15.140625" style="139" bestFit="1" customWidth="1"/>
    <col min="6" max="6" width="16.42578125" style="139" bestFit="1" customWidth="1"/>
    <col min="7" max="8" width="12.85546875" style="139" customWidth="1"/>
    <col min="9" max="9" width="15.140625" style="139" bestFit="1" customWidth="1"/>
    <col min="10" max="10" width="16.42578125" style="139" bestFit="1" customWidth="1"/>
    <col min="11" max="12" width="12.42578125" style="139" customWidth="1"/>
    <col min="13" max="24" width="12.85546875" style="139" customWidth="1"/>
    <col min="25" max="25" width="15.140625" style="139" bestFit="1" customWidth="1"/>
    <col min="26" max="26" width="16.42578125" style="139" bestFit="1" customWidth="1"/>
    <col min="27" max="28" width="12.85546875" style="139" customWidth="1"/>
    <col min="29" max="29" width="15.140625" style="139" bestFit="1" customWidth="1"/>
    <col min="30" max="30" width="16.42578125" style="139" bestFit="1" customWidth="1"/>
    <col min="31" max="32" width="12.85546875" style="139" customWidth="1"/>
    <col min="33" max="33" width="15.140625" style="139" bestFit="1" customWidth="1"/>
    <col min="34" max="34" width="16.42578125" style="139" bestFit="1" customWidth="1"/>
    <col min="35" max="36" width="12.85546875" style="139" customWidth="1"/>
    <col min="37" max="37" width="17.28515625" style="139" customWidth="1"/>
    <col min="38" max="16384" width="9.140625" style="139"/>
  </cols>
  <sheetData>
    <row r="1" spans="1:37" ht="64.5" customHeight="1" x14ac:dyDescent="0.25">
      <c r="A1" s="204" t="s">
        <v>388</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c r="AK1" s="204"/>
    </row>
    <row r="2" spans="1:37" ht="41.25" customHeight="1" x14ac:dyDescent="0.25">
      <c r="A2" s="207" t="s">
        <v>153</v>
      </c>
      <c r="B2" s="208" t="s">
        <v>154</v>
      </c>
      <c r="C2" s="207" t="s">
        <v>2</v>
      </c>
      <c r="D2" s="207" t="s">
        <v>13</v>
      </c>
      <c r="E2" s="206" t="s">
        <v>411</v>
      </c>
      <c r="F2" s="206"/>
      <c r="G2" s="206"/>
      <c r="H2" s="206"/>
      <c r="I2" s="194" t="s">
        <v>370</v>
      </c>
      <c r="J2" s="194"/>
      <c r="K2" s="194"/>
      <c r="L2" s="194"/>
      <c r="M2" s="194" t="s">
        <v>389</v>
      </c>
      <c r="N2" s="194"/>
      <c r="O2" s="194"/>
      <c r="P2" s="194"/>
      <c r="Q2" s="194" t="s">
        <v>390</v>
      </c>
      <c r="R2" s="194"/>
      <c r="S2" s="194"/>
      <c r="T2" s="194"/>
      <c r="U2" s="194" t="s">
        <v>391</v>
      </c>
      <c r="V2" s="194"/>
      <c r="W2" s="194"/>
      <c r="X2" s="194"/>
      <c r="Y2" s="182" t="s">
        <v>357</v>
      </c>
      <c r="Z2" s="182"/>
      <c r="AA2" s="182"/>
      <c r="AB2" s="182"/>
      <c r="AC2" s="194" t="s">
        <v>358</v>
      </c>
      <c r="AD2" s="194"/>
      <c r="AE2" s="194"/>
      <c r="AF2" s="194"/>
      <c r="AG2" s="182" t="s">
        <v>443</v>
      </c>
      <c r="AH2" s="182"/>
      <c r="AI2" s="182"/>
      <c r="AJ2" s="182"/>
      <c r="AK2" s="190" t="s">
        <v>170</v>
      </c>
    </row>
    <row r="3" spans="1:37" ht="18.75" x14ac:dyDescent="0.25">
      <c r="A3" s="207"/>
      <c r="B3" s="208"/>
      <c r="C3" s="207"/>
      <c r="D3" s="207"/>
      <c r="E3" s="203" t="s">
        <v>171</v>
      </c>
      <c r="F3" s="203"/>
      <c r="G3" s="203"/>
      <c r="H3" s="203"/>
      <c r="I3" s="182" t="s">
        <v>171</v>
      </c>
      <c r="J3" s="182"/>
      <c r="K3" s="182"/>
      <c r="L3" s="182"/>
      <c r="M3" s="182" t="s">
        <v>171</v>
      </c>
      <c r="N3" s="182"/>
      <c r="O3" s="182"/>
      <c r="P3" s="182"/>
      <c r="Q3" s="182" t="s">
        <v>171</v>
      </c>
      <c r="R3" s="182"/>
      <c r="S3" s="182"/>
      <c r="T3" s="182"/>
      <c r="U3" s="182" t="s">
        <v>171</v>
      </c>
      <c r="V3" s="182"/>
      <c r="W3" s="182"/>
      <c r="X3" s="182"/>
      <c r="Y3" s="182" t="s">
        <v>171</v>
      </c>
      <c r="Z3" s="182"/>
      <c r="AA3" s="182"/>
      <c r="AB3" s="182"/>
      <c r="AC3" s="182" t="s">
        <v>171</v>
      </c>
      <c r="AD3" s="182"/>
      <c r="AE3" s="182"/>
      <c r="AF3" s="182"/>
      <c r="AG3" s="182" t="s">
        <v>171</v>
      </c>
      <c r="AH3" s="182"/>
      <c r="AI3" s="182"/>
      <c r="AJ3" s="182"/>
      <c r="AK3" s="191"/>
    </row>
    <row r="4" spans="1:37" ht="39.75" customHeight="1" x14ac:dyDescent="0.25">
      <c r="A4" s="207"/>
      <c r="B4" s="208"/>
      <c r="C4" s="207"/>
      <c r="D4" s="207"/>
      <c r="E4" s="159" t="s">
        <v>172</v>
      </c>
      <c r="F4" s="159" t="s">
        <v>173</v>
      </c>
      <c r="G4" s="203" t="s">
        <v>174</v>
      </c>
      <c r="H4" s="203"/>
      <c r="I4" s="157" t="s">
        <v>172</v>
      </c>
      <c r="J4" s="157" t="s">
        <v>173</v>
      </c>
      <c r="K4" s="182" t="s">
        <v>174</v>
      </c>
      <c r="L4" s="182"/>
      <c r="M4" s="157" t="s">
        <v>172</v>
      </c>
      <c r="N4" s="157" t="s">
        <v>173</v>
      </c>
      <c r="O4" s="182" t="s">
        <v>174</v>
      </c>
      <c r="P4" s="182"/>
      <c r="Q4" s="157" t="s">
        <v>172</v>
      </c>
      <c r="R4" s="157" t="s">
        <v>173</v>
      </c>
      <c r="S4" s="182" t="s">
        <v>174</v>
      </c>
      <c r="T4" s="182"/>
      <c r="U4" s="157" t="s">
        <v>172</v>
      </c>
      <c r="V4" s="157" t="s">
        <v>173</v>
      </c>
      <c r="W4" s="182" t="s">
        <v>174</v>
      </c>
      <c r="X4" s="182"/>
      <c r="Y4" s="157" t="s">
        <v>172</v>
      </c>
      <c r="Z4" s="157" t="s">
        <v>173</v>
      </c>
      <c r="AA4" s="182" t="s">
        <v>174</v>
      </c>
      <c r="AB4" s="182"/>
      <c r="AC4" s="157" t="s">
        <v>172</v>
      </c>
      <c r="AD4" s="157" t="s">
        <v>173</v>
      </c>
      <c r="AE4" s="182" t="s">
        <v>174</v>
      </c>
      <c r="AF4" s="182"/>
      <c r="AG4" s="157" t="s">
        <v>172</v>
      </c>
      <c r="AH4" s="157" t="s">
        <v>173</v>
      </c>
      <c r="AI4" s="182" t="s">
        <v>174</v>
      </c>
      <c r="AJ4" s="182"/>
      <c r="AK4" s="183">
        <v>46266</v>
      </c>
    </row>
    <row r="5" spans="1:37" ht="27.75" customHeight="1" x14ac:dyDescent="0.25">
      <c r="A5" s="207"/>
      <c r="B5" s="208"/>
      <c r="C5" s="207"/>
      <c r="D5" s="207"/>
      <c r="E5" s="85">
        <v>46144</v>
      </c>
      <c r="F5" s="85">
        <v>46152</v>
      </c>
      <c r="G5" s="203">
        <f>INT(($AK$4-F5)/7)</f>
        <v>16</v>
      </c>
      <c r="H5" s="203"/>
      <c r="I5" s="86">
        <v>45783</v>
      </c>
      <c r="J5" s="86">
        <v>45787</v>
      </c>
      <c r="K5" s="182">
        <f>INT(($AK$4-J5)/7)</f>
        <v>68</v>
      </c>
      <c r="L5" s="182"/>
      <c r="M5" s="86">
        <v>45828</v>
      </c>
      <c r="N5" s="86">
        <v>45833</v>
      </c>
      <c r="O5" s="182">
        <f>INT(($AK$4-N5)/7)</f>
        <v>61</v>
      </c>
      <c r="P5" s="182"/>
      <c r="Q5" s="86">
        <v>45916</v>
      </c>
      <c r="R5" s="86">
        <v>45921</v>
      </c>
      <c r="S5" s="182">
        <f>INT(($AK$4-R5)/7)</f>
        <v>49</v>
      </c>
      <c r="T5" s="182"/>
      <c r="U5" s="86">
        <v>45939</v>
      </c>
      <c r="V5" s="86">
        <v>45944</v>
      </c>
      <c r="W5" s="182">
        <f>INT(($AK$4-V5)/7)</f>
        <v>46</v>
      </c>
      <c r="X5" s="182"/>
      <c r="Y5" s="86">
        <v>46099</v>
      </c>
      <c r="Z5" s="86">
        <v>46103</v>
      </c>
      <c r="AA5" s="182">
        <f>INT(($AK$4-Z5)/7)</f>
        <v>23</v>
      </c>
      <c r="AB5" s="182"/>
      <c r="AC5" s="86">
        <v>46125</v>
      </c>
      <c r="AD5" s="86">
        <v>46129</v>
      </c>
      <c r="AE5" s="182">
        <f>INT(($AK$4-AD5)/7)</f>
        <v>19</v>
      </c>
      <c r="AF5" s="182"/>
      <c r="AG5" s="86">
        <v>46244</v>
      </c>
      <c r="AH5" s="86">
        <v>46250</v>
      </c>
      <c r="AI5" s="182">
        <f>INT(($AK$4-AH5)/7)</f>
        <v>2</v>
      </c>
      <c r="AJ5" s="182"/>
      <c r="AK5" s="184"/>
    </row>
    <row r="6" spans="1:37" ht="88.5" customHeight="1" x14ac:dyDescent="0.25">
      <c r="A6" s="207"/>
      <c r="B6" s="208"/>
      <c r="C6" s="207"/>
      <c r="D6" s="207"/>
      <c r="E6" s="121" t="s">
        <v>22</v>
      </c>
      <c r="F6" s="121" t="s">
        <v>23</v>
      </c>
      <c r="G6" s="121" t="s">
        <v>24</v>
      </c>
      <c r="H6" s="122" t="s">
        <v>15</v>
      </c>
      <c r="I6" s="121" t="s">
        <v>22</v>
      </c>
      <c r="J6" s="121" t="s">
        <v>23</v>
      </c>
      <c r="K6" s="121" t="s">
        <v>24</v>
      </c>
      <c r="L6" s="122" t="s">
        <v>15</v>
      </c>
      <c r="M6" s="121" t="s">
        <v>22</v>
      </c>
      <c r="N6" s="121" t="s">
        <v>23</v>
      </c>
      <c r="O6" s="121" t="s">
        <v>24</v>
      </c>
      <c r="P6" s="122" t="s">
        <v>15</v>
      </c>
      <c r="Q6" s="121" t="s">
        <v>22</v>
      </c>
      <c r="R6" s="121" t="s">
        <v>23</v>
      </c>
      <c r="S6" s="121" t="s">
        <v>24</v>
      </c>
      <c r="T6" s="122" t="s">
        <v>15</v>
      </c>
      <c r="U6" s="121" t="s">
        <v>22</v>
      </c>
      <c r="V6" s="121" t="s">
        <v>23</v>
      </c>
      <c r="W6" s="121" t="s">
        <v>24</v>
      </c>
      <c r="X6" s="122" t="s">
        <v>15</v>
      </c>
      <c r="Y6" s="121" t="s">
        <v>22</v>
      </c>
      <c r="Z6" s="121" t="s">
        <v>23</v>
      </c>
      <c r="AA6" s="121" t="s">
        <v>24</v>
      </c>
      <c r="AB6" s="122" t="s">
        <v>15</v>
      </c>
      <c r="AC6" s="121" t="s">
        <v>22</v>
      </c>
      <c r="AD6" s="121" t="s">
        <v>23</v>
      </c>
      <c r="AE6" s="121" t="s">
        <v>24</v>
      </c>
      <c r="AF6" s="122" t="s">
        <v>15</v>
      </c>
      <c r="AG6" s="121" t="s">
        <v>22</v>
      </c>
      <c r="AH6" s="121" t="s">
        <v>23</v>
      </c>
      <c r="AI6" s="121" t="s">
        <v>24</v>
      </c>
      <c r="AJ6" s="122" t="s">
        <v>15</v>
      </c>
      <c r="AK6" s="158" t="s">
        <v>176</v>
      </c>
    </row>
    <row r="7" spans="1:37" s="142" customFormat="1" ht="36" customHeight="1" x14ac:dyDescent="0.25">
      <c r="A7" s="93">
        <v>1</v>
      </c>
      <c r="B7" s="110" t="s">
        <v>395</v>
      </c>
      <c r="C7" s="93" t="s">
        <v>403</v>
      </c>
      <c r="D7" s="133" t="s">
        <v>53</v>
      </c>
      <c r="E7" s="126">
        <v>3</v>
      </c>
      <c r="F7" s="130">
        <v>1</v>
      </c>
      <c r="G7" s="94">
        <f>IF(G$5&lt;=26,1,IF(G$5&lt;=52,0.5,IF(G$5&lt;=78,0.25,0)))</f>
        <v>1</v>
      </c>
      <c r="H7" s="127">
        <f>IF(F7=0,0,(101-F7)*G7)</f>
        <v>100</v>
      </c>
      <c r="I7" s="126">
        <v>3</v>
      </c>
      <c r="J7" s="130">
        <v>0</v>
      </c>
      <c r="K7" s="94">
        <f>IF(K$5&lt;=26,1,IF(K$5&lt;=52,0.5,IF(K$5&lt;=78,0.25,0)))</f>
        <v>0.25</v>
      </c>
      <c r="L7" s="127">
        <f>IF(J7=0,0,(101-J7)*K7)</f>
        <v>0</v>
      </c>
      <c r="M7" s="126">
        <v>1</v>
      </c>
      <c r="N7" s="130">
        <v>0</v>
      </c>
      <c r="O7" s="94">
        <f>IF(O$5&lt;=26,1,IF(O$5&lt;=52,0.5,IF(O$5&lt;=78,0.25,0)))</f>
        <v>0.25</v>
      </c>
      <c r="P7" s="127">
        <f>IF(N7=0,0,(101-N7)*O7)</f>
        <v>0</v>
      </c>
      <c r="Q7" s="126">
        <v>2</v>
      </c>
      <c r="R7" s="130">
        <v>0</v>
      </c>
      <c r="S7" s="94">
        <f>IF(S$5&lt;=26,1,IF(S$5&lt;=52,0.5,IF(S$5&lt;=78,0.25,0)))</f>
        <v>0.5</v>
      </c>
      <c r="T7" s="127">
        <f>IF(R7=0,0,(101-R7)*S7)</f>
        <v>0</v>
      </c>
      <c r="U7" s="126">
        <v>2</v>
      </c>
      <c r="V7" s="130">
        <v>1</v>
      </c>
      <c r="W7" s="94">
        <f>IF(W$5&lt;=26,1,IF(W$5&lt;=52,0.5,IF(W$5&lt;=78,0.25,0)))</f>
        <v>0.5</v>
      </c>
      <c r="X7" s="127">
        <f>IF(V7=0,0,(101-V7)*W7)</f>
        <v>50</v>
      </c>
      <c r="Y7" s="126">
        <v>3</v>
      </c>
      <c r="Z7" s="130">
        <v>1</v>
      </c>
      <c r="AA7" s="94">
        <f>IF(AA$5&lt;=26,1,IF(AA$5&lt;=52,0.5,IF(AA$5&lt;=78,0.25,0)))</f>
        <v>1</v>
      </c>
      <c r="AB7" s="127">
        <f>IF(Z7=0,0,(101-Z7)*AA7)</f>
        <v>100</v>
      </c>
      <c r="AC7" s="126">
        <v>3</v>
      </c>
      <c r="AD7" s="130">
        <v>1</v>
      </c>
      <c r="AE7" s="94">
        <f>IF(AE$5&lt;=26,1,IF(AE$5&lt;=52,0.5,IF(AE$5&lt;=78,0.25,0)))</f>
        <v>1</v>
      </c>
      <c r="AF7" s="127">
        <f>IF(AD7=0,0,(101-AD7)*AE7)</f>
        <v>100</v>
      </c>
      <c r="AG7" s="126">
        <v>2</v>
      </c>
      <c r="AH7" s="130">
        <v>1</v>
      </c>
      <c r="AI7" s="94">
        <f>IF(AI$5&lt;=26,1,IF(AI$5&lt;=52,0.5,IF(AI$5&lt;=78,0.25,0)))</f>
        <v>1</v>
      </c>
      <c r="AJ7" s="127">
        <f>IF(AH7=0,0,(101-AH7)*AI7)</f>
        <v>100</v>
      </c>
      <c r="AK7" s="99">
        <f>LARGE(CHOOSE({1,2,3,4,5,6},P7,T7,X7,AB7,AF7,AJ7),1)+LARGE(CHOOSE({1,2,3,4,5,6},P7,T7,X7,AB7,AF7,AJ7),2)+H7</f>
        <v>300</v>
      </c>
    </row>
    <row r="8" spans="1:37" ht="36" customHeight="1" x14ac:dyDescent="0.25">
      <c r="A8" s="123">
        <v>2</v>
      </c>
      <c r="B8" s="106" t="s">
        <v>392</v>
      </c>
      <c r="C8" s="89" t="s">
        <v>393</v>
      </c>
      <c r="D8" s="125" t="s">
        <v>394</v>
      </c>
      <c r="E8" s="126">
        <v>3</v>
      </c>
      <c r="F8" s="93">
        <v>2</v>
      </c>
      <c r="G8" s="94">
        <f>IF(G$5&lt;=26,1,IF(G$5&lt;=52,0.5,IF(G$5&lt;=78,0.25,0)))</f>
        <v>1</v>
      </c>
      <c r="H8" s="127">
        <f>IF(F8=0,0,(101-F8)*G8)</f>
        <v>99</v>
      </c>
      <c r="I8" s="93">
        <v>3</v>
      </c>
      <c r="J8" s="93">
        <v>3</v>
      </c>
      <c r="K8" s="94">
        <f>IF(K$5&lt;=26,1,IF(K$5&lt;=52,0.5,IF(K$5&lt;=78,0.25,0)))</f>
        <v>0.25</v>
      </c>
      <c r="L8" s="127">
        <f>IF(J8=0,0,(101-J8)*K8)</f>
        <v>24.5</v>
      </c>
      <c r="M8" s="126">
        <v>1</v>
      </c>
      <c r="N8" s="93">
        <v>1</v>
      </c>
      <c r="O8" s="94">
        <f>IF(O$5&lt;=26,1,IF(O$5&lt;=52,0.5,IF(O$5&lt;=78,0.25,0)))</f>
        <v>0.25</v>
      </c>
      <c r="P8" s="127">
        <f>IF(N8=0,0,(101-N8)*O8)</f>
        <v>25</v>
      </c>
      <c r="Q8" s="126">
        <v>2</v>
      </c>
      <c r="R8" s="93">
        <v>2</v>
      </c>
      <c r="S8" s="94">
        <f>IF(S$5&lt;=26,1,IF(S$5&lt;=52,0.5,IF(S$5&lt;=78,0.25,0)))</f>
        <v>0.5</v>
      </c>
      <c r="T8" s="127">
        <f>IF(R8=0,0,(101-R8)*S8)</f>
        <v>49.5</v>
      </c>
      <c r="U8" s="126">
        <v>2</v>
      </c>
      <c r="V8" s="93">
        <v>2</v>
      </c>
      <c r="W8" s="94">
        <f>IF(W$5&lt;=26,1,IF(W$5&lt;=52,0.5,IF(W$5&lt;=78,0.25,0)))</f>
        <v>0.5</v>
      </c>
      <c r="X8" s="127">
        <f>IF(V8=0,0,(101-V8)*W8)</f>
        <v>49.5</v>
      </c>
      <c r="Y8" s="126">
        <v>3</v>
      </c>
      <c r="Z8" s="93">
        <v>2</v>
      </c>
      <c r="AA8" s="94">
        <f>IF(AA$5&lt;=26,1,IF(AA$5&lt;=52,0.5,IF(AA$5&lt;=78,0.25,0)))</f>
        <v>1</v>
      </c>
      <c r="AB8" s="127">
        <f>IF(Z8=0,0,(101-Z8)*AA8)</f>
        <v>99</v>
      </c>
      <c r="AC8" s="126">
        <v>3</v>
      </c>
      <c r="AD8" s="93">
        <v>2</v>
      </c>
      <c r="AE8" s="94">
        <f>IF(AE$5&lt;=26,1,IF(AE$5&lt;=52,0.5,IF(AE$5&lt;=78,0.25,0)))</f>
        <v>1</v>
      </c>
      <c r="AF8" s="127">
        <f>IF(AD8=0,0,(101-AD8)*AE8)</f>
        <v>99</v>
      </c>
      <c r="AG8" s="126">
        <v>2</v>
      </c>
      <c r="AH8" s="93">
        <v>0</v>
      </c>
      <c r="AI8" s="94">
        <f>IF(AI$5&lt;=26,1,IF(AI$5&lt;=52,0.5,IF(AI$5&lt;=78,0.25,0)))</f>
        <v>1</v>
      </c>
      <c r="AJ8" s="127">
        <f>IF(AH8=0,0,(101-AH8)*AI8)</f>
        <v>0</v>
      </c>
      <c r="AK8" s="99">
        <f>LARGE(CHOOSE({1,2,3,4,5,6},P8,T8,X8,AB8,AF8,AJ8),1)+LARGE(CHOOSE({1,2,3,4,5,6},P8,T8,X8,AB8,AF8,AJ8),2)+H8</f>
        <v>297</v>
      </c>
    </row>
    <row r="9" spans="1:37" ht="36" customHeight="1" x14ac:dyDescent="0.25">
      <c r="A9" s="93">
        <v>3</v>
      </c>
      <c r="B9" s="110" t="s">
        <v>79</v>
      </c>
      <c r="C9" s="93" t="s">
        <v>80</v>
      </c>
      <c r="D9" s="133" t="s">
        <v>6</v>
      </c>
      <c r="E9" s="126">
        <v>3</v>
      </c>
      <c r="F9" s="130">
        <v>3</v>
      </c>
      <c r="G9" s="94">
        <f>IF(G$5&lt;=26,1,IF(G$5&lt;=52,0.5,IF(G$5&lt;=78,0.25,0)))</f>
        <v>1</v>
      </c>
      <c r="H9" s="127">
        <f>IF(F9=0,0,(101-F9)*G9)</f>
        <v>98</v>
      </c>
      <c r="I9" s="126">
        <v>3</v>
      </c>
      <c r="J9" s="130">
        <v>2</v>
      </c>
      <c r="K9" s="94">
        <f>IF(K$5&lt;=26,1,IF(K$5&lt;=52,0.5,IF(K$5&lt;=78,0.25,0)))</f>
        <v>0.25</v>
      </c>
      <c r="L9" s="127">
        <f>IF(J9=0,0,(101-J9)*K9)</f>
        <v>24.75</v>
      </c>
      <c r="M9" s="126">
        <v>1</v>
      </c>
      <c r="N9" s="130">
        <v>0</v>
      </c>
      <c r="O9" s="94">
        <f>IF(O$5&lt;=26,1,IF(O$5&lt;=52,0.5,IF(O$5&lt;=78,0.25,0)))</f>
        <v>0.25</v>
      </c>
      <c r="P9" s="127">
        <f>IF(N9=0,0,(101-N9)*O9)</f>
        <v>0</v>
      </c>
      <c r="Q9" s="126">
        <v>2</v>
      </c>
      <c r="R9" s="130">
        <v>1</v>
      </c>
      <c r="S9" s="94">
        <f>IF(S$5&lt;=26,1,IF(S$5&lt;=52,0.5,IF(S$5&lt;=78,0.25,0)))</f>
        <v>0.5</v>
      </c>
      <c r="T9" s="127">
        <f>IF(R9=0,0,(101-R9)*S9)</f>
        <v>50</v>
      </c>
      <c r="U9" s="126">
        <v>2</v>
      </c>
      <c r="V9" s="130">
        <v>3</v>
      </c>
      <c r="W9" s="94">
        <f>IF(W$5&lt;=26,1,IF(W$5&lt;=52,0.5,IF(W$5&lt;=78,0.25,0)))</f>
        <v>0.5</v>
      </c>
      <c r="X9" s="127">
        <f>IF(V9=0,0,(101-V9)*W9)</f>
        <v>49</v>
      </c>
      <c r="Y9" s="126">
        <v>3</v>
      </c>
      <c r="Z9" s="130">
        <v>3</v>
      </c>
      <c r="AA9" s="94">
        <f>IF(AA$5&lt;=26,1,IF(AA$5&lt;=52,0.5,IF(AA$5&lt;=78,0.25,0)))</f>
        <v>1</v>
      </c>
      <c r="AB9" s="127">
        <f>IF(Z9=0,0,(101-Z9)*AA9)</f>
        <v>98</v>
      </c>
      <c r="AC9" s="126">
        <v>3</v>
      </c>
      <c r="AD9" s="130">
        <v>3</v>
      </c>
      <c r="AE9" s="94">
        <f>IF(AE$5&lt;=26,1,IF(AE$5&lt;=52,0.5,IF(AE$5&lt;=78,0.25,0)))</f>
        <v>1</v>
      </c>
      <c r="AF9" s="127">
        <f>IF(AD9=0,0,(101-AD9)*AE9)</f>
        <v>98</v>
      </c>
      <c r="AG9" s="126">
        <v>2</v>
      </c>
      <c r="AH9" s="130">
        <v>2</v>
      </c>
      <c r="AI9" s="94">
        <f>IF(AI$5&lt;=26,1,IF(AI$5&lt;=52,0.5,IF(AI$5&lt;=78,0.25,0)))</f>
        <v>1</v>
      </c>
      <c r="AJ9" s="127">
        <f>IF(AH9=0,0,(101-AH9)*AI9)</f>
        <v>99</v>
      </c>
      <c r="AK9" s="99">
        <f>LARGE(CHOOSE({1,2,3,4,5,6},P9,T9,X9,AB9,AF9,AJ9),1)+LARGE(CHOOSE({1,2,3,4,5,6},P9,T9,X9,AB9,AF9,AJ9),2)+H9</f>
        <v>295</v>
      </c>
    </row>
  </sheetData>
  <autoFilter ref="A6:AK6">
    <sortState ref="A8:AK10">
      <sortCondition descending="1" ref="AK7"/>
    </sortState>
  </autoFilter>
  <mergeCells count="39">
    <mergeCell ref="A1:AK1"/>
    <mergeCell ref="A2:A6"/>
    <mergeCell ref="B2:B6"/>
    <mergeCell ref="C2:C6"/>
    <mergeCell ref="D2:D6"/>
    <mergeCell ref="E2:H2"/>
    <mergeCell ref="I2:L2"/>
    <mergeCell ref="M2:P2"/>
    <mergeCell ref="Q2:T2"/>
    <mergeCell ref="U2:X2"/>
    <mergeCell ref="Y2:AB2"/>
    <mergeCell ref="AC2:AF2"/>
    <mergeCell ref="AG2:AJ2"/>
    <mergeCell ref="AK2:AK3"/>
    <mergeCell ref="E3:H3"/>
    <mergeCell ref="I3:L3"/>
    <mergeCell ref="M3:P3"/>
    <mergeCell ref="Q3:T3"/>
    <mergeCell ref="U3:X3"/>
    <mergeCell ref="Y3:AB3"/>
    <mergeCell ref="AC3:AF3"/>
    <mergeCell ref="AG3:AJ3"/>
    <mergeCell ref="G4:H4"/>
    <mergeCell ref="K4:L4"/>
    <mergeCell ref="O4:P4"/>
    <mergeCell ref="S4:T4"/>
    <mergeCell ref="W4:X4"/>
    <mergeCell ref="AA4:AB4"/>
    <mergeCell ref="AE4:AF4"/>
    <mergeCell ref="AI4:AJ4"/>
    <mergeCell ref="AK4:AK5"/>
    <mergeCell ref="G5:H5"/>
    <mergeCell ref="K5:L5"/>
    <mergeCell ref="O5:P5"/>
    <mergeCell ref="S5:T5"/>
    <mergeCell ref="W5:X5"/>
    <mergeCell ref="AA5:AB5"/>
    <mergeCell ref="AE5:AF5"/>
    <mergeCell ref="AI5:AJ5"/>
  </mergeCells>
  <pageMargins left="0.70866141732283472" right="0.70866141732283472" top="0.74803149606299213" bottom="0.74803149606299213" header="0.31496062992125984" footer="0.31496062992125984"/>
  <pageSetup paperSize="9" scale="10" orientation="landscape" r:id="rId1"/>
  <colBreaks count="1" manualBreakCount="1">
    <brk id="14" max="8" man="1"/>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S16"/>
  <sheetViews>
    <sheetView view="pageBreakPreview" zoomScale="90" zoomScaleNormal="100" zoomScaleSheetLayoutView="90" workbookViewId="0">
      <pane xSplit="8" ySplit="1" topLeftCell="AJ2" activePane="bottomRight" state="frozen"/>
      <selection pane="topRight" activeCell="I1" sqref="I1"/>
      <selection pane="bottomLeft" activeCell="A2" sqref="A2"/>
      <selection pane="bottomRight" activeCell="C16" sqref="C16"/>
    </sheetView>
  </sheetViews>
  <sheetFormatPr defaultRowHeight="15" x14ac:dyDescent="0.25"/>
  <cols>
    <col min="1" max="1" width="6.140625" style="139" customWidth="1"/>
    <col min="2" max="2" width="37.140625" style="139" bestFit="1" customWidth="1"/>
    <col min="3" max="3" width="14.28515625" style="139" bestFit="1" customWidth="1"/>
    <col min="4" max="4" width="15.42578125" style="139" bestFit="1" customWidth="1"/>
    <col min="5" max="44" width="14.28515625" style="139" customWidth="1"/>
    <col min="45" max="45" width="17.28515625" style="139" customWidth="1"/>
    <col min="46" max="16384" width="9.140625" style="139"/>
  </cols>
  <sheetData>
    <row r="1" spans="1:45" ht="51" customHeight="1" x14ac:dyDescent="0.25">
      <c r="A1" s="213" t="s">
        <v>369</v>
      </c>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4"/>
      <c r="AP1" s="214"/>
      <c r="AQ1" s="214"/>
      <c r="AR1" s="214"/>
      <c r="AS1" s="215"/>
    </row>
    <row r="2" spans="1:45" ht="42.75" customHeight="1" x14ac:dyDescent="0.25">
      <c r="A2" s="205" t="s">
        <v>153</v>
      </c>
      <c r="B2" s="205" t="s">
        <v>350</v>
      </c>
      <c r="C2" s="205" t="s">
        <v>2</v>
      </c>
      <c r="D2" s="205" t="s">
        <v>13</v>
      </c>
      <c r="E2" s="206" t="s">
        <v>411</v>
      </c>
      <c r="F2" s="206"/>
      <c r="G2" s="206"/>
      <c r="H2" s="206"/>
      <c r="I2" s="194" t="s">
        <v>370</v>
      </c>
      <c r="J2" s="194"/>
      <c r="K2" s="194"/>
      <c r="L2" s="194"/>
      <c r="M2" s="194" t="s">
        <v>371</v>
      </c>
      <c r="N2" s="194"/>
      <c r="O2" s="194"/>
      <c r="P2" s="194"/>
      <c r="Q2" s="194" t="s">
        <v>372</v>
      </c>
      <c r="R2" s="194"/>
      <c r="S2" s="194"/>
      <c r="T2" s="194"/>
      <c r="U2" s="194" t="s">
        <v>166</v>
      </c>
      <c r="V2" s="194"/>
      <c r="W2" s="194"/>
      <c r="X2" s="194"/>
      <c r="Y2" s="194" t="s">
        <v>352</v>
      </c>
      <c r="Z2" s="194"/>
      <c r="AA2" s="194"/>
      <c r="AB2" s="194"/>
      <c r="AC2" s="182" t="s">
        <v>357</v>
      </c>
      <c r="AD2" s="182"/>
      <c r="AE2" s="182"/>
      <c r="AF2" s="182"/>
      <c r="AG2" s="182" t="s">
        <v>169</v>
      </c>
      <c r="AH2" s="182"/>
      <c r="AI2" s="182"/>
      <c r="AJ2" s="182"/>
      <c r="AK2" s="194" t="s">
        <v>358</v>
      </c>
      <c r="AL2" s="194"/>
      <c r="AM2" s="194"/>
      <c r="AN2" s="194"/>
      <c r="AO2" s="182" t="s">
        <v>443</v>
      </c>
      <c r="AP2" s="182"/>
      <c r="AQ2" s="182"/>
      <c r="AR2" s="182"/>
      <c r="AS2" s="140" t="s">
        <v>373</v>
      </c>
    </row>
    <row r="3" spans="1:45" ht="19.5" customHeight="1" x14ac:dyDescent="0.25">
      <c r="A3" s="205"/>
      <c r="B3" s="205"/>
      <c r="C3" s="205"/>
      <c r="D3" s="205"/>
      <c r="E3" s="203" t="s">
        <v>171</v>
      </c>
      <c r="F3" s="203"/>
      <c r="G3" s="203"/>
      <c r="H3" s="203"/>
      <c r="I3" s="182" t="s">
        <v>171</v>
      </c>
      <c r="J3" s="182"/>
      <c r="K3" s="182"/>
      <c r="L3" s="182"/>
      <c r="M3" s="182" t="s">
        <v>171</v>
      </c>
      <c r="N3" s="182"/>
      <c r="O3" s="182"/>
      <c r="P3" s="182"/>
      <c r="Q3" s="182" t="s">
        <v>171</v>
      </c>
      <c r="R3" s="182"/>
      <c r="S3" s="182"/>
      <c r="T3" s="182"/>
      <c r="U3" s="182" t="s">
        <v>171</v>
      </c>
      <c r="V3" s="182"/>
      <c r="W3" s="182"/>
      <c r="X3" s="182"/>
      <c r="Y3" s="182" t="s">
        <v>171</v>
      </c>
      <c r="Z3" s="182"/>
      <c r="AA3" s="182"/>
      <c r="AB3" s="182"/>
      <c r="AC3" s="182" t="s">
        <v>171</v>
      </c>
      <c r="AD3" s="182"/>
      <c r="AE3" s="182"/>
      <c r="AF3" s="182"/>
      <c r="AG3" s="182" t="s">
        <v>171</v>
      </c>
      <c r="AH3" s="182"/>
      <c r="AI3" s="182"/>
      <c r="AJ3" s="182"/>
      <c r="AK3" s="182" t="s">
        <v>171</v>
      </c>
      <c r="AL3" s="182"/>
      <c r="AM3" s="182"/>
      <c r="AN3" s="182"/>
      <c r="AO3" s="182" t="s">
        <v>171</v>
      </c>
      <c r="AP3" s="182"/>
      <c r="AQ3" s="182"/>
      <c r="AR3" s="182"/>
      <c r="AS3" s="211">
        <v>46266</v>
      </c>
    </row>
    <row r="4" spans="1:45" ht="33" customHeight="1" x14ac:dyDescent="0.25">
      <c r="A4" s="205"/>
      <c r="B4" s="205"/>
      <c r="C4" s="205"/>
      <c r="D4" s="205"/>
      <c r="E4" s="159" t="s">
        <v>172</v>
      </c>
      <c r="F4" s="159" t="s">
        <v>173</v>
      </c>
      <c r="G4" s="203" t="s">
        <v>174</v>
      </c>
      <c r="H4" s="203"/>
      <c r="I4" s="157" t="s">
        <v>172</v>
      </c>
      <c r="J4" s="157" t="s">
        <v>173</v>
      </c>
      <c r="K4" s="182" t="s">
        <v>174</v>
      </c>
      <c r="L4" s="182"/>
      <c r="M4" s="157" t="s">
        <v>172</v>
      </c>
      <c r="N4" s="157" t="s">
        <v>173</v>
      </c>
      <c r="O4" s="182" t="s">
        <v>174</v>
      </c>
      <c r="P4" s="182"/>
      <c r="Q4" s="157" t="s">
        <v>172</v>
      </c>
      <c r="R4" s="157" t="s">
        <v>173</v>
      </c>
      <c r="S4" s="182" t="s">
        <v>174</v>
      </c>
      <c r="T4" s="182"/>
      <c r="U4" s="157" t="s">
        <v>172</v>
      </c>
      <c r="V4" s="157" t="s">
        <v>173</v>
      </c>
      <c r="W4" s="182" t="s">
        <v>174</v>
      </c>
      <c r="X4" s="182"/>
      <c r="Y4" s="157" t="s">
        <v>172</v>
      </c>
      <c r="Z4" s="157" t="s">
        <v>173</v>
      </c>
      <c r="AA4" s="182" t="s">
        <v>174</v>
      </c>
      <c r="AB4" s="182"/>
      <c r="AC4" s="157" t="s">
        <v>172</v>
      </c>
      <c r="AD4" s="157" t="s">
        <v>173</v>
      </c>
      <c r="AE4" s="182" t="s">
        <v>174</v>
      </c>
      <c r="AF4" s="182"/>
      <c r="AG4" s="157" t="s">
        <v>172</v>
      </c>
      <c r="AH4" s="157" t="s">
        <v>173</v>
      </c>
      <c r="AI4" s="182" t="s">
        <v>174</v>
      </c>
      <c r="AJ4" s="182"/>
      <c r="AK4" s="157" t="s">
        <v>172</v>
      </c>
      <c r="AL4" s="157" t="s">
        <v>173</v>
      </c>
      <c r="AM4" s="182" t="s">
        <v>174</v>
      </c>
      <c r="AN4" s="182"/>
      <c r="AO4" s="157" t="s">
        <v>172</v>
      </c>
      <c r="AP4" s="157" t="s">
        <v>173</v>
      </c>
      <c r="AQ4" s="182" t="s">
        <v>174</v>
      </c>
      <c r="AR4" s="182"/>
      <c r="AS4" s="212"/>
    </row>
    <row r="5" spans="1:45" ht="19.5" customHeight="1" x14ac:dyDescent="0.25">
      <c r="A5" s="205"/>
      <c r="B5" s="205"/>
      <c r="C5" s="205"/>
      <c r="D5" s="205"/>
      <c r="E5" s="85">
        <v>46144</v>
      </c>
      <c r="F5" s="85">
        <v>46152</v>
      </c>
      <c r="G5" s="203">
        <f>INT(($AS$3-F5)/7)</f>
        <v>16</v>
      </c>
      <c r="H5" s="203"/>
      <c r="I5" s="86">
        <v>45783</v>
      </c>
      <c r="J5" s="86">
        <v>45787</v>
      </c>
      <c r="K5" s="182">
        <f>INT(($AS$3-J5)/7)</f>
        <v>68</v>
      </c>
      <c r="L5" s="182"/>
      <c r="M5" s="86">
        <v>45770</v>
      </c>
      <c r="N5" s="86">
        <v>45774</v>
      </c>
      <c r="O5" s="182">
        <f>INT(($AS$3-N5)/7)</f>
        <v>70</v>
      </c>
      <c r="P5" s="182"/>
      <c r="Q5" s="86">
        <v>45828</v>
      </c>
      <c r="R5" s="86">
        <v>45833</v>
      </c>
      <c r="S5" s="182">
        <f>INT(($AS$3-R5)/7)</f>
        <v>61</v>
      </c>
      <c r="T5" s="182"/>
      <c r="U5" s="86">
        <v>45916</v>
      </c>
      <c r="V5" s="86">
        <v>45921</v>
      </c>
      <c r="W5" s="182">
        <f>INT(($AS$3-V5)/7)</f>
        <v>49</v>
      </c>
      <c r="X5" s="182"/>
      <c r="Y5" s="86">
        <v>45939</v>
      </c>
      <c r="Z5" s="86">
        <v>45944</v>
      </c>
      <c r="AA5" s="182">
        <f>INT(($AS$3-Z5)/7)</f>
        <v>46</v>
      </c>
      <c r="AB5" s="182"/>
      <c r="AC5" s="86">
        <v>46099</v>
      </c>
      <c r="AD5" s="86">
        <v>46103</v>
      </c>
      <c r="AE5" s="182">
        <f>INT(($AS$3-AD5)/7)</f>
        <v>23</v>
      </c>
      <c r="AF5" s="182"/>
      <c r="AG5" s="86">
        <v>46109</v>
      </c>
      <c r="AH5" s="86">
        <v>46117</v>
      </c>
      <c r="AI5" s="182">
        <f>INT(($AS$3-AH5)/7)</f>
        <v>21</v>
      </c>
      <c r="AJ5" s="182"/>
      <c r="AK5" s="86">
        <v>46125</v>
      </c>
      <c r="AL5" s="86">
        <v>46129</v>
      </c>
      <c r="AM5" s="182">
        <f>INT(($AS$3-AL5)/7)</f>
        <v>19</v>
      </c>
      <c r="AN5" s="182"/>
      <c r="AO5" s="86">
        <v>46244</v>
      </c>
      <c r="AP5" s="86">
        <v>46250</v>
      </c>
      <c r="AQ5" s="182">
        <f>INT(($AS$3-AP5)/7)</f>
        <v>2</v>
      </c>
      <c r="AR5" s="182"/>
      <c r="AS5" s="209" t="s">
        <v>176</v>
      </c>
    </row>
    <row r="6" spans="1:45" ht="88.5" customHeight="1" x14ac:dyDescent="0.25">
      <c r="A6" s="205"/>
      <c r="B6" s="205"/>
      <c r="C6" s="205"/>
      <c r="D6" s="205"/>
      <c r="E6" s="121" t="s">
        <v>22</v>
      </c>
      <c r="F6" s="121" t="s">
        <v>23</v>
      </c>
      <c r="G6" s="121" t="s">
        <v>24</v>
      </c>
      <c r="H6" s="122" t="s">
        <v>15</v>
      </c>
      <c r="I6" s="121" t="s">
        <v>22</v>
      </c>
      <c r="J6" s="121" t="s">
        <v>23</v>
      </c>
      <c r="K6" s="121" t="s">
        <v>24</v>
      </c>
      <c r="L6" s="122" t="s">
        <v>15</v>
      </c>
      <c r="M6" s="121" t="s">
        <v>22</v>
      </c>
      <c r="N6" s="121" t="s">
        <v>23</v>
      </c>
      <c r="O6" s="121" t="s">
        <v>24</v>
      </c>
      <c r="P6" s="122" t="s">
        <v>15</v>
      </c>
      <c r="Q6" s="121" t="s">
        <v>22</v>
      </c>
      <c r="R6" s="121" t="s">
        <v>23</v>
      </c>
      <c r="S6" s="121" t="s">
        <v>24</v>
      </c>
      <c r="T6" s="122" t="s">
        <v>15</v>
      </c>
      <c r="U6" s="121" t="s">
        <v>22</v>
      </c>
      <c r="V6" s="121" t="s">
        <v>23</v>
      </c>
      <c r="W6" s="121" t="s">
        <v>24</v>
      </c>
      <c r="X6" s="122" t="s">
        <v>15</v>
      </c>
      <c r="Y6" s="121" t="s">
        <v>22</v>
      </c>
      <c r="Z6" s="121" t="s">
        <v>23</v>
      </c>
      <c r="AA6" s="121" t="s">
        <v>24</v>
      </c>
      <c r="AB6" s="122" t="s">
        <v>15</v>
      </c>
      <c r="AC6" s="121" t="s">
        <v>22</v>
      </c>
      <c r="AD6" s="121" t="s">
        <v>23</v>
      </c>
      <c r="AE6" s="121" t="s">
        <v>24</v>
      </c>
      <c r="AF6" s="122" t="s">
        <v>15</v>
      </c>
      <c r="AG6" s="121" t="s">
        <v>22</v>
      </c>
      <c r="AH6" s="121" t="s">
        <v>23</v>
      </c>
      <c r="AI6" s="121" t="s">
        <v>24</v>
      </c>
      <c r="AJ6" s="122" t="s">
        <v>15</v>
      </c>
      <c r="AK6" s="121" t="s">
        <v>22</v>
      </c>
      <c r="AL6" s="121" t="s">
        <v>23</v>
      </c>
      <c r="AM6" s="121" t="s">
        <v>24</v>
      </c>
      <c r="AN6" s="122" t="s">
        <v>15</v>
      </c>
      <c r="AO6" s="121" t="s">
        <v>22</v>
      </c>
      <c r="AP6" s="121" t="s">
        <v>23</v>
      </c>
      <c r="AQ6" s="121" t="s">
        <v>24</v>
      </c>
      <c r="AR6" s="122" t="s">
        <v>15</v>
      </c>
      <c r="AS6" s="210"/>
    </row>
    <row r="7" spans="1:45" s="7" customFormat="1" ht="18.75" x14ac:dyDescent="0.25">
      <c r="A7" s="93">
        <v>1</v>
      </c>
      <c r="B7" s="133" t="s">
        <v>374</v>
      </c>
      <c r="C7" s="133" t="s">
        <v>375</v>
      </c>
      <c r="D7" s="125" t="s">
        <v>376</v>
      </c>
      <c r="E7" s="126">
        <v>6</v>
      </c>
      <c r="F7" s="126">
        <v>1</v>
      </c>
      <c r="G7" s="94">
        <f t="shared" ref="G7:G16" si="0">IF(G$5&lt;=26,1,IF(G$5&lt;=52,0.5,IF(G$5&lt;=78,0.25,0)))</f>
        <v>1</v>
      </c>
      <c r="H7" s="95">
        <f t="shared" ref="H7:H16" si="1">IF(F7=0,0,(101-F7)*G7)</f>
        <v>100</v>
      </c>
      <c r="I7" s="126">
        <v>3</v>
      </c>
      <c r="J7" s="126">
        <v>1</v>
      </c>
      <c r="K7" s="94">
        <f t="shared" ref="K7:K16" si="2">IF(K$5&lt;=26,1,IF(K$5&lt;=52,0.5,IF(K$5&lt;=78,0.25,0)))</f>
        <v>0.25</v>
      </c>
      <c r="L7" s="127">
        <f>(101-J7)*K7</f>
        <v>25</v>
      </c>
      <c r="M7" s="126">
        <v>3</v>
      </c>
      <c r="N7" s="126">
        <v>1</v>
      </c>
      <c r="O7" s="94">
        <f t="shared" ref="O7:O16" si="3">IF(O$5&lt;=26,1,IF(O$5&lt;=52,0.5,IF(O$5&lt;=78,0.25,0)))</f>
        <v>0.25</v>
      </c>
      <c r="P7" s="127">
        <f>(101-N7)*O7</f>
        <v>25</v>
      </c>
      <c r="Q7" s="126">
        <v>4</v>
      </c>
      <c r="R7" s="126" t="s">
        <v>129</v>
      </c>
      <c r="S7" s="94">
        <f t="shared" ref="S7:S16" si="4">IF(S$5&lt;=26,1,IF(S$5&lt;=52,0.5,IF(S$5&lt;=78,0.25,0)))</f>
        <v>0.25</v>
      </c>
      <c r="T7" s="127">
        <v>0</v>
      </c>
      <c r="U7" s="126">
        <v>2</v>
      </c>
      <c r="V7" s="126" t="s">
        <v>129</v>
      </c>
      <c r="W7" s="94">
        <f t="shared" ref="W7:W16" si="5">IF(W$5&lt;=26,1,IF(W$5&lt;=52,0.5,IF(W$5&lt;=78,0.25,0)))</f>
        <v>0.5</v>
      </c>
      <c r="X7" s="127">
        <v>0</v>
      </c>
      <c r="Y7" s="126">
        <v>3</v>
      </c>
      <c r="Z7" s="126">
        <v>1</v>
      </c>
      <c r="AA7" s="94">
        <f t="shared" ref="AA7:AA16" si="6">IF(AA$5&lt;=26,1,IF(AA$5&lt;=52,0.5,IF(AA$5&lt;=78,0.25,0)))</f>
        <v>0.5</v>
      </c>
      <c r="AB7" s="127">
        <f>(101-Z7)*AA7</f>
        <v>50</v>
      </c>
      <c r="AC7" s="126">
        <v>4</v>
      </c>
      <c r="AD7" s="126">
        <v>1</v>
      </c>
      <c r="AE7" s="94">
        <f t="shared" ref="AE7:AE16" si="7">IF(AE$5&lt;=26,1,IF(AE$5&lt;=52,0.5,IF(AE$5&lt;=78,0.25,0)))</f>
        <v>1</v>
      </c>
      <c r="AF7" s="95">
        <f t="shared" ref="AF7:AF16" si="8">IF(AD7=0,0,(101-AD7)*AE7)</f>
        <v>100</v>
      </c>
      <c r="AG7" s="126">
        <v>1</v>
      </c>
      <c r="AH7" s="126">
        <v>0</v>
      </c>
      <c r="AI7" s="94">
        <f t="shared" ref="AI7:AI16" si="9">IF(AI$5&lt;=26,1,IF(AI$5&lt;=52,0.5,IF(AI$5&lt;=78,0.25,0)))</f>
        <v>1</v>
      </c>
      <c r="AJ7" s="95">
        <f t="shared" ref="AJ7:AJ16" si="10">IF(AH7=0,0,(101-AH7)*AI7)</f>
        <v>0</v>
      </c>
      <c r="AK7" s="126">
        <v>5</v>
      </c>
      <c r="AL7" s="126">
        <v>1</v>
      </c>
      <c r="AM7" s="94">
        <f t="shared" ref="AM7:AM16" si="11">IF(AM$5&lt;=26,1,IF(AM$5&lt;=52,0.5,IF(AM$5&lt;=78,0.25,0)))</f>
        <v>1</v>
      </c>
      <c r="AN7" s="95">
        <f t="shared" ref="AN7:AN16" si="12">IF(AL7=0,0,(101-AL7)*AM7)</f>
        <v>100</v>
      </c>
      <c r="AO7" s="126">
        <v>2</v>
      </c>
      <c r="AP7" s="126">
        <v>1</v>
      </c>
      <c r="AQ7" s="94">
        <f t="shared" ref="AQ7:AQ16" si="13">IF(AQ$5&lt;=26,1,IF(AQ$5&lt;=52,0.5,IF(AQ$5&lt;=78,0.25,0)))</f>
        <v>1</v>
      </c>
      <c r="AR7" s="95">
        <f t="shared" ref="AR7:AR16" si="14">IF(AP7=0,0,(101-AP7)*AQ7)</f>
        <v>100</v>
      </c>
      <c r="AS7" s="99">
        <f>LARGE(CHOOSE({1,2,3,4,5,6,7,8},P7,T7,X7,AB7,AF7,AJ7,AN7,AR7),1)+LARGE(CHOOSE({1,2,3,4,5,6,7,8},P7,T7,X7,AB7,AF7,AJ7,AN7,AR7),2)+H7</f>
        <v>300</v>
      </c>
    </row>
    <row r="8" spans="1:45" ht="18.75" x14ac:dyDescent="0.25">
      <c r="A8" s="93">
        <v>2</v>
      </c>
      <c r="B8" s="141" t="s">
        <v>377</v>
      </c>
      <c r="C8" s="102" t="s">
        <v>248</v>
      </c>
      <c r="D8" s="110" t="s">
        <v>376</v>
      </c>
      <c r="E8" s="126">
        <v>6</v>
      </c>
      <c r="F8" s="93">
        <v>2</v>
      </c>
      <c r="G8" s="94">
        <f t="shared" si="0"/>
        <v>1</v>
      </c>
      <c r="H8" s="95">
        <f t="shared" si="1"/>
        <v>99</v>
      </c>
      <c r="I8" s="126">
        <v>3</v>
      </c>
      <c r="J8" s="93" t="s">
        <v>129</v>
      </c>
      <c r="K8" s="94">
        <f t="shared" si="2"/>
        <v>0.25</v>
      </c>
      <c r="L8" s="127">
        <v>0</v>
      </c>
      <c r="M8" s="93">
        <v>3</v>
      </c>
      <c r="N8" s="93" t="s">
        <v>129</v>
      </c>
      <c r="O8" s="94">
        <f t="shared" si="3"/>
        <v>0.25</v>
      </c>
      <c r="P8" s="127">
        <v>0</v>
      </c>
      <c r="Q8" s="126">
        <v>3</v>
      </c>
      <c r="R8" s="93" t="s">
        <v>129</v>
      </c>
      <c r="S8" s="94">
        <f t="shared" si="4"/>
        <v>0.25</v>
      </c>
      <c r="T8" s="127">
        <v>0</v>
      </c>
      <c r="U8" s="126">
        <v>3</v>
      </c>
      <c r="V8" s="93" t="s">
        <v>129</v>
      </c>
      <c r="W8" s="94">
        <f t="shared" si="5"/>
        <v>0.5</v>
      </c>
      <c r="X8" s="127">
        <v>0</v>
      </c>
      <c r="Y8" s="126">
        <v>3</v>
      </c>
      <c r="Z8" s="93" t="s">
        <v>129</v>
      </c>
      <c r="AA8" s="94">
        <f t="shared" si="6"/>
        <v>0.5</v>
      </c>
      <c r="AB8" s="127">
        <v>0</v>
      </c>
      <c r="AC8" s="126">
        <v>4</v>
      </c>
      <c r="AD8" s="93">
        <v>3</v>
      </c>
      <c r="AE8" s="94">
        <f t="shared" si="7"/>
        <v>1</v>
      </c>
      <c r="AF8" s="95">
        <f t="shared" si="8"/>
        <v>98</v>
      </c>
      <c r="AG8" s="126">
        <v>1</v>
      </c>
      <c r="AH8" s="93">
        <v>0</v>
      </c>
      <c r="AI8" s="94">
        <f t="shared" si="9"/>
        <v>1</v>
      </c>
      <c r="AJ8" s="95">
        <f t="shared" si="10"/>
        <v>0</v>
      </c>
      <c r="AK8" s="126">
        <v>5</v>
      </c>
      <c r="AL8" s="93">
        <v>1</v>
      </c>
      <c r="AM8" s="94">
        <f t="shared" si="11"/>
        <v>1</v>
      </c>
      <c r="AN8" s="95">
        <f t="shared" si="12"/>
        <v>100</v>
      </c>
      <c r="AO8" s="126">
        <v>2</v>
      </c>
      <c r="AP8" s="126">
        <v>0</v>
      </c>
      <c r="AQ8" s="94">
        <f t="shared" si="13"/>
        <v>1</v>
      </c>
      <c r="AR8" s="95">
        <f t="shared" si="14"/>
        <v>0</v>
      </c>
      <c r="AS8" s="99">
        <f>LARGE(CHOOSE({1,2,3,4,5,6,7,8},P8,T8,X8,AB8,AF8,AJ8,AN8,AR8),1)+LARGE(CHOOSE({1,2,3,4,5,6,7,8},P8,T8,X8,AB8,AF8,AJ8,AN8,AR8),2)+H8</f>
        <v>297</v>
      </c>
    </row>
    <row r="9" spans="1:45" ht="18.75" x14ac:dyDescent="0.25">
      <c r="A9" s="93">
        <v>3</v>
      </c>
      <c r="B9" s="141" t="s">
        <v>380</v>
      </c>
      <c r="C9" s="102" t="s">
        <v>381</v>
      </c>
      <c r="D9" s="110" t="s">
        <v>376</v>
      </c>
      <c r="E9" s="126">
        <v>6</v>
      </c>
      <c r="F9" s="93">
        <v>4</v>
      </c>
      <c r="G9" s="94">
        <f t="shared" si="0"/>
        <v>1</v>
      </c>
      <c r="H9" s="95">
        <f t="shared" si="1"/>
        <v>97</v>
      </c>
      <c r="I9" s="126">
        <v>3</v>
      </c>
      <c r="J9" s="93" t="s">
        <v>129</v>
      </c>
      <c r="K9" s="94">
        <f t="shared" si="2"/>
        <v>0.25</v>
      </c>
      <c r="L9" s="127">
        <v>0</v>
      </c>
      <c r="M9" s="93">
        <v>3</v>
      </c>
      <c r="N9" s="93" t="s">
        <v>129</v>
      </c>
      <c r="O9" s="94">
        <f t="shared" si="3"/>
        <v>0.25</v>
      </c>
      <c r="P9" s="127">
        <v>0</v>
      </c>
      <c r="Q9" s="126">
        <v>3</v>
      </c>
      <c r="R9" s="93" t="s">
        <v>129</v>
      </c>
      <c r="S9" s="94">
        <f t="shared" si="4"/>
        <v>0.25</v>
      </c>
      <c r="T9" s="127">
        <v>0</v>
      </c>
      <c r="U9" s="126">
        <v>3</v>
      </c>
      <c r="V9" s="93" t="s">
        <v>129</v>
      </c>
      <c r="W9" s="94">
        <f t="shared" si="5"/>
        <v>0.5</v>
      </c>
      <c r="X9" s="127">
        <v>0</v>
      </c>
      <c r="Y9" s="126">
        <v>3</v>
      </c>
      <c r="Z9" s="93" t="s">
        <v>129</v>
      </c>
      <c r="AA9" s="94">
        <f t="shared" si="6"/>
        <v>0.5</v>
      </c>
      <c r="AB9" s="127">
        <v>0</v>
      </c>
      <c r="AC9" s="126">
        <v>4</v>
      </c>
      <c r="AD9" s="93">
        <v>4</v>
      </c>
      <c r="AE9" s="94">
        <f t="shared" si="7"/>
        <v>1</v>
      </c>
      <c r="AF9" s="95">
        <f t="shared" si="8"/>
        <v>97</v>
      </c>
      <c r="AG9" s="126">
        <v>1</v>
      </c>
      <c r="AH9" s="93">
        <v>0</v>
      </c>
      <c r="AI9" s="94">
        <f t="shared" si="9"/>
        <v>1</v>
      </c>
      <c r="AJ9" s="95">
        <f t="shared" si="10"/>
        <v>0</v>
      </c>
      <c r="AK9" s="126">
        <v>5</v>
      </c>
      <c r="AL9" s="93">
        <v>5</v>
      </c>
      <c r="AM9" s="94">
        <f t="shared" si="11"/>
        <v>1</v>
      </c>
      <c r="AN9" s="95">
        <f t="shared" si="12"/>
        <v>96</v>
      </c>
      <c r="AO9" s="126">
        <v>2</v>
      </c>
      <c r="AP9" s="126">
        <v>0</v>
      </c>
      <c r="AQ9" s="94">
        <f t="shared" si="13"/>
        <v>1</v>
      </c>
      <c r="AR9" s="95">
        <f t="shared" si="14"/>
        <v>0</v>
      </c>
      <c r="AS9" s="99">
        <f>LARGE(CHOOSE({1,2,3,4,5,6,7,8},P9,T9,X9,AB9,AF9,AJ9,AN9,AR9),1)+LARGE(CHOOSE({1,2,3,4,5,6,7,8},P9,T9,X9,AB9,AF9,AJ9,AN9,AR9),2)+H9</f>
        <v>290</v>
      </c>
    </row>
    <row r="10" spans="1:45" ht="18.75" x14ac:dyDescent="0.25">
      <c r="A10" s="93">
        <v>4</v>
      </c>
      <c r="B10" s="110" t="s">
        <v>378</v>
      </c>
      <c r="C10" s="102" t="s">
        <v>379</v>
      </c>
      <c r="D10" s="110" t="s">
        <v>9</v>
      </c>
      <c r="E10" s="126">
        <v>6</v>
      </c>
      <c r="F10" s="93">
        <v>3</v>
      </c>
      <c r="G10" s="94">
        <f t="shared" si="0"/>
        <v>1</v>
      </c>
      <c r="H10" s="95">
        <f t="shared" si="1"/>
        <v>98</v>
      </c>
      <c r="I10" s="126">
        <v>3</v>
      </c>
      <c r="J10" s="93">
        <v>3</v>
      </c>
      <c r="K10" s="94">
        <f t="shared" si="2"/>
        <v>0.25</v>
      </c>
      <c r="L10" s="127">
        <f>(101-J10)*K10</f>
        <v>24.5</v>
      </c>
      <c r="M10" s="93">
        <v>3</v>
      </c>
      <c r="N10" s="93" t="s">
        <v>129</v>
      </c>
      <c r="O10" s="94">
        <f t="shared" si="3"/>
        <v>0.25</v>
      </c>
      <c r="P10" s="127">
        <v>0</v>
      </c>
      <c r="Q10" s="126">
        <v>4</v>
      </c>
      <c r="R10" s="93">
        <v>2</v>
      </c>
      <c r="S10" s="94">
        <f t="shared" si="4"/>
        <v>0.25</v>
      </c>
      <c r="T10" s="127">
        <f>(101-R10)*S10</f>
        <v>24.75</v>
      </c>
      <c r="U10" s="126">
        <v>2</v>
      </c>
      <c r="V10" s="93" t="s">
        <v>129</v>
      </c>
      <c r="W10" s="94">
        <f t="shared" si="5"/>
        <v>0.5</v>
      </c>
      <c r="X10" s="127">
        <v>0</v>
      </c>
      <c r="Y10" s="126">
        <v>3</v>
      </c>
      <c r="Z10" s="93">
        <v>3</v>
      </c>
      <c r="AA10" s="94">
        <f t="shared" si="6"/>
        <v>0.5</v>
      </c>
      <c r="AB10" s="127">
        <f>(101-Z10)*AA10</f>
        <v>49</v>
      </c>
      <c r="AC10" s="126">
        <v>4</v>
      </c>
      <c r="AD10" s="93">
        <v>0</v>
      </c>
      <c r="AE10" s="94">
        <f t="shared" si="7"/>
        <v>1</v>
      </c>
      <c r="AF10" s="95">
        <f t="shared" si="8"/>
        <v>0</v>
      </c>
      <c r="AG10" s="126">
        <v>1</v>
      </c>
      <c r="AH10" s="93">
        <v>0</v>
      </c>
      <c r="AI10" s="94">
        <f t="shared" si="9"/>
        <v>1</v>
      </c>
      <c r="AJ10" s="95">
        <f t="shared" si="10"/>
        <v>0</v>
      </c>
      <c r="AK10" s="126">
        <v>5</v>
      </c>
      <c r="AL10" s="93">
        <v>2</v>
      </c>
      <c r="AM10" s="94">
        <f t="shared" si="11"/>
        <v>1</v>
      </c>
      <c r="AN10" s="95">
        <f t="shared" si="12"/>
        <v>99</v>
      </c>
      <c r="AO10" s="126">
        <v>2</v>
      </c>
      <c r="AP10" s="126">
        <v>0</v>
      </c>
      <c r="AQ10" s="94">
        <f t="shared" si="13"/>
        <v>1</v>
      </c>
      <c r="AR10" s="95">
        <f t="shared" si="14"/>
        <v>0</v>
      </c>
      <c r="AS10" s="99">
        <f>LARGE(CHOOSE({1,2,3,4,5,6,7,8},P10,T10,X10,AB10,AF10,AJ10,AN10,AR10),1)+LARGE(CHOOSE({1,2,3,4,5,6,7,8},P10,T10,X10,AB10,AF10,AJ10,AN10,AR10),2)+H10</f>
        <v>246</v>
      </c>
    </row>
    <row r="11" spans="1:45" ht="18.75" x14ac:dyDescent="0.25">
      <c r="A11" s="93">
        <v>5</v>
      </c>
      <c r="B11" s="110" t="s">
        <v>382</v>
      </c>
      <c r="C11" s="102" t="s">
        <v>367</v>
      </c>
      <c r="D11" s="110" t="s">
        <v>383</v>
      </c>
      <c r="E11" s="126">
        <v>6</v>
      </c>
      <c r="F11" s="93">
        <v>5</v>
      </c>
      <c r="G11" s="94">
        <f t="shared" si="0"/>
        <v>1</v>
      </c>
      <c r="H11" s="95">
        <f t="shared" si="1"/>
        <v>96</v>
      </c>
      <c r="I11" s="126">
        <v>3</v>
      </c>
      <c r="J11" s="93" t="s">
        <v>129</v>
      </c>
      <c r="K11" s="94">
        <f t="shared" si="2"/>
        <v>0.25</v>
      </c>
      <c r="L11" s="127">
        <v>0</v>
      </c>
      <c r="M11" s="93">
        <v>3</v>
      </c>
      <c r="N11" s="93" t="s">
        <v>129</v>
      </c>
      <c r="O11" s="94">
        <f t="shared" si="3"/>
        <v>0.25</v>
      </c>
      <c r="P11" s="127">
        <v>0</v>
      </c>
      <c r="Q11" s="126">
        <v>4</v>
      </c>
      <c r="R11" s="93">
        <v>4</v>
      </c>
      <c r="S11" s="94">
        <f t="shared" si="4"/>
        <v>0.25</v>
      </c>
      <c r="T11" s="127">
        <f>(101-R11)*S11</f>
        <v>24.25</v>
      </c>
      <c r="U11" s="126">
        <v>2</v>
      </c>
      <c r="V11" s="93" t="s">
        <v>129</v>
      </c>
      <c r="W11" s="94">
        <f t="shared" si="5"/>
        <v>0.5</v>
      </c>
      <c r="X11" s="127">
        <v>0</v>
      </c>
      <c r="Y11" s="126">
        <v>3</v>
      </c>
      <c r="Z11" s="93" t="s">
        <v>129</v>
      </c>
      <c r="AA11" s="94">
        <f t="shared" si="6"/>
        <v>0.5</v>
      </c>
      <c r="AB11" s="127">
        <v>0</v>
      </c>
      <c r="AC11" s="126">
        <v>4</v>
      </c>
      <c r="AD11" s="93">
        <v>0</v>
      </c>
      <c r="AE11" s="94">
        <f t="shared" si="7"/>
        <v>1</v>
      </c>
      <c r="AF11" s="95">
        <f t="shared" si="8"/>
        <v>0</v>
      </c>
      <c r="AG11" s="126">
        <v>1</v>
      </c>
      <c r="AH11" s="93">
        <v>0</v>
      </c>
      <c r="AI11" s="94">
        <f t="shared" si="9"/>
        <v>1</v>
      </c>
      <c r="AJ11" s="95">
        <f t="shared" si="10"/>
        <v>0</v>
      </c>
      <c r="AK11" s="126">
        <v>5</v>
      </c>
      <c r="AL11" s="93">
        <v>3</v>
      </c>
      <c r="AM11" s="94">
        <f t="shared" si="11"/>
        <v>1</v>
      </c>
      <c r="AN11" s="95">
        <f t="shared" si="12"/>
        <v>98</v>
      </c>
      <c r="AO11" s="126">
        <v>2</v>
      </c>
      <c r="AP11" s="126">
        <v>0</v>
      </c>
      <c r="AQ11" s="94">
        <f t="shared" si="13"/>
        <v>1</v>
      </c>
      <c r="AR11" s="95">
        <f t="shared" si="14"/>
        <v>0</v>
      </c>
      <c r="AS11" s="99">
        <f>LARGE(CHOOSE({1,2,3,4,5,6,7,8},P11,T11,X11,AB11,AF11,AJ11,AN11,AR11),1)+LARGE(CHOOSE({1,2,3,4,5,6,7,8},P11,T11,X11,AB11,AF11,AJ11,AN11,AR11),2)+H11</f>
        <v>218.25</v>
      </c>
    </row>
    <row r="12" spans="1:45" ht="18.75" x14ac:dyDescent="0.25">
      <c r="A12" s="93">
        <v>6</v>
      </c>
      <c r="B12" s="141" t="s">
        <v>384</v>
      </c>
      <c r="C12" s="102" t="s">
        <v>238</v>
      </c>
      <c r="D12" s="110" t="s">
        <v>9</v>
      </c>
      <c r="E12" s="126">
        <v>6</v>
      </c>
      <c r="F12" s="93">
        <v>6</v>
      </c>
      <c r="G12" s="94">
        <f t="shared" si="0"/>
        <v>1</v>
      </c>
      <c r="H12" s="95">
        <f t="shared" si="1"/>
        <v>95</v>
      </c>
      <c r="I12" s="126">
        <v>3</v>
      </c>
      <c r="J12" s="93" t="s">
        <v>129</v>
      </c>
      <c r="K12" s="94">
        <f t="shared" si="2"/>
        <v>0.25</v>
      </c>
      <c r="L12" s="127">
        <v>0</v>
      </c>
      <c r="M12" s="93">
        <v>3</v>
      </c>
      <c r="N12" s="93" t="s">
        <v>129</v>
      </c>
      <c r="O12" s="94">
        <f t="shared" si="3"/>
        <v>0.25</v>
      </c>
      <c r="P12" s="127">
        <v>0</v>
      </c>
      <c r="Q12" s="126">
        <v>3</v>
      </c>
      <c r="R12" s="93" t="s">
        <v>129</v>
      </c>
      <c r="S12" s="94">
        <f t="shared" si="4"/>
        <v>0.25</v>
      </c>
      <c r="T12" s="127">
        <v>0</v>
      </c>
      <c r="U12" s="126">
        <v>3</v>
      </c>
      <c r="V12" s="93" t="s">
        <v>129</v>
      </c>
      <c r="W12" s="94">
        <f t="shared" si="5"/>
        <v>0.5</v>
      </c>
      <c r="X12" s="127">
        <v>0</v>
      </c>
      <c r="Y12" s="126">
        <v>3</v>
      </c>
      <c r="Z12" s="93" t="s">
        <v>129</v>
      </c>
      <c r="AA12" s="94">
        <f t="shared" si="6"/>
        <v>0.5</v>
      </c>
      <c r="AB12" s="127">
        <v>0</v>
      </c>
      <c r="AC12" s="126">
        <v>4</v>
      </c>
      <c r="AD12" s="93">
        <v>0</v>
      </c>
      <c r="AE12" s="94">
        <f t="shared" si="7"/>
        <v>1</v>
      </c>
      <c r="AF12" s="95">
        <f t="shared" si="8"/>
        <v>0</v>
      </c>
      <c r="AG12" s="126">
        <v>1</v>
      </c>
      <c r="AH12" s="93">
        <v>1</v>
      </c>
      <c r="AI12" s="94">
        <f t="shared" si="9"/>
        <v>1</v>
      </c>
      <c r="AJ12" s="95">
        <f t="shared" si="10"/>
        <v>100</v>
      </c>
      <c r="AK12" s="126">
        <v>5</v>
      </c>
      <c r="AL12" s="93">
        <v>0</v>
      </c>
      <c r="AM12" s="94">
        <f t="shared" si="11"/>
        <v>1</v>
      </c>
      <c r="AN12" s="95">
        <f t="shared" si="12"/>
        <v>0</v>
      </c>
      <c r="AO12" s="126">
        <v>2</v>
      </c>
      <c r="AP12" s="126">
        <v>0</v>
      </c>
      <c r="AQ12" s="94">
        <f t="shared" si="13"/>
        <v>1</v>
      </c>
      <c r="AR12" s="95">
        <f t="shared" si="14"/>
        <v>0</v>
      </c>
      <c r="AS12" s="99">
        <f>LARGE(CHOOSE({1,2,3,4,5,6,7,8},P12,T12,X12,AB12,AF12,AJ12,AN12,AR12),1)+LARGE(CHOOSE({1,2,3,4,5,6,7,8},P12,T12,X12,AB12,AF12,AJ12,AN12,AR12),2)+H12</f>
        <v>195</v>
      </c>
    </row>
    <row r="13" spans="1:45" ht="18.75" x14ac:dyDescent="0.25">
      <c r="A13" s="93">
        <v>7</v>
      </c>
      <c r="B13" s="161" t="s">
        <v>463</v>
      </c>
      <c r="C13" s="102"/>
      <c r="D13" s="110" t="s">
        <v>6</v>
      </c>
      <c r="E13" s="126">
        <v>6</v>
      </c>
      <c r="F13" s="93">
        <v>0</v>
      </c>
      <c r="G13" s="94">
        <f t="shared" si="0"/>
        <v>1</v>
      </c>
      <c r="H13" s="95">
        <f t="shared" si="1"/>
        <v>0</v>
      </c>
      <c r="I13" s="126">
        <v>3</v>
      </c>
      <c r="J13" s="93" t="s">
        <v>129</v>
      </c>
      <c r="K13" s="94">
        <f t="shared" si="2"/>
        <v>0.25</v>
      </c>
      <c r="L13" s="127">
        <v>0</v>
      </c>
      <c r="M13" s="93">
        <v>3</v>
      </c>
      <c r="N13" s="93" t="s">
        <v>129</v>
      </c>
      <c r="O13" s="94">
        <f t="shared" si="3"/>
        <v>0.25</v>
      </c>
      <c r="P13" s="127">
        <v>0</v>
      </c>
      <c r="Q13" s="126">
        <v>3</v>
      </c>
      <c r="R13" s="93" t="s">
        <v>129</v>
      </c>
      <c r="S13" s="94">
        <f t="shared" si="4"/>
        <v>0.25</v>
      </c>
      <c r="T13" s="127">
        <v>0</v>
      </c>
      <c r="U13" s="126">
        <v>3</v>
      </c>
      <c r="V13" s="93" t="s">
        <v>129</v>
      </c>
      <c r="W13" s="94">
        <f t="shared" si="5"/>
        <v>0.5</v>
      </c>
      <c r="X13" s="127">
        <v>0</v>
      </c>
      <c r="Y13" s="126">
        <v>3</v>
      </c>
      <c r="Z13" s="93" t="s">
        <v>129</v>
      </c>
      <c r="AA13" s="94">
        <f t="shared" si="6"/>
        <v>0.5</v>
      </c>
      <c r="AB13" s="127">
        <v>0</v>
      </c>
      <c r="AC13" s="126">
        <v>4</v>
      </c>
      <c r="AD13" s="93">
        <v>0</v>
      </c>
      <c r="AE13" s="94">
        <f t="shared" si="7"/>
        <v>1</v>
      </c>
      <c r="AF13" s="95">
        <f t="shared" si="8"/>
        <v>0</v>
      </c>
      <c r="AG13" s="126">
        <v>1</v>
      </c>
      <c r="AH13" s="93">
        <v>0</v>
      </c>
      <c r="AI13" s="94">
        <f t="shared" si="9"/>
        <v>1</v>
      </c>
      <c r="AJ13" s="95">
        <f t="shared" si="10"/>
        <v>0</v>
      </c>
      <c r="AK13" s="126">
        <v>5</v>
      </c>
      <c r="AL13" s="93">
        <v>0</v>
      </c>
      <c r="AM13" s="94">
        <f t="shared" si="11"/>
        <v>1</v>
      </c>
      <c r="AN13" s="95">
        <f t="shared" si="12"/>
        <v>0</v>
      </c>
      <c r="AO13" s="126">
        <v>2</v>
      </c>
      <c r="AP13" s="93">
        <v>1</v>
      </c>
      <c r="AQ13" s="94">
        <f t="shared" si="13"/>
        <v>1</v>
      </c>
      <c r="AR13" s="95">
        <f t="shared" si="14"/>
        <v>100</v>
      </c>
      <c r="AS13" s="99">
        <f>LARGE(CHOOSE({1,2,3,4,5,6,7,8},P13,T13,X13,AB13,AF13,AJ13,AN13,AR13),1)+LARGE(CHOOSE({1,2,3,4,5,6,7,8},P13,T13,X13,AB13,AF13,AJ13,AN13,AR13),2)+H13</f>
        <v>100</v>
      </c>
    </row>
    <row r="14" spans="1:45" ht="18.75" x14ac:dyDescent="0.25">
      <c r="A14" s="93">
        <v>8</v>
      </c>
      <c r="B14" s="161" t="s">
        <v>464</v>
      </c>
      <c r="C14" s="102"/>
      <c r="D14" s="110" t="s">
        <v>465</v>
      </c>
      <c r="E14" s="126">
        <v>6</v>
      </c>
      <c r="F14" s="93">
        <v>0</v>
      </c>
      <c r="G14" s="94">
        <f t="shared" si="0"/>
        <v>1</v>
      </c>
      <c r="H14" s="95">
        <f t="shared" si="1"/>
        <v>0</v>
      </c>
      <c r="I14" s="126">
        <v>3</v>
      </c>
      <c r="J14" s="93" t="s">
        <v>129</v>
      </c>
      <c r="K14" s="94">
        <f t="shared" si="2"/>
        <v>0.25</v>
      </c>
      <c r="L14" s="127">
        <v>0</v>
      </c>
      <c r="M14" s="93">
        <v>3</v>
      </c>
      <c r="N14" s="93" t="s">
        <v>129</v>
      </c>
      <c r="O14" s="94">
        <f t="shared" si="3"/>
        <v>0.25</v>
      </c>
      <c r="P14" s="127">
        <v>0</v>
      </c>
      <c r="Q14" s="126">
        <v>3</v>
      </c>
      <c r="R14" s="93" t="s">
        <v>129</v>
      </c>
      <c r="S14" s="94">
        <f t="shared" si="4"/>
        <v>0.25</v>
      </c>
      <c r="T14" s="127">
        <v>0</v>
      </c>
      <c r="U14" s="126">
        <v>3</v>
      </c>
      <c r="V14" s="93" t="s">
        <v>129</v>
      </c>
      <c r="W14" s="94">
        <f t="shared" si="5"/>
        <v>0.5</v>
      </c>
      <c r="X14" s="127">
        <v>0</v>
      </c>
      <c r="Y14" s="126">
        <v>3</v>
      </c>
      <c r="Z14" s="93" t="s">
        <v>129</v>
      </c>
      <c r="AA14" s="94">
        <f t="shared" si="6"/>
        <v>0.5</v>
      </c>
      <c r="AB14" s="127">
        <v>0</v>
      </c>
      <c r="AC14" s="126">
        <v>4</v>
      </c>
      <c r="AD14" s="93">
        <v>0</v>
      </c>
      <c r="AE14" s="94">
        <f t="shared" si="7"/>
        <v>1</v>
      </c>
      <c r="AF14" s="95">
        <f t="shared" si="8"/>
        <v>0</v>
      </c>
      <c r="AG14" s="126">
        <v>1</v>
      </c>
      <c r="AH14" s="93">
        <v>0</v>
      </c>
      <c r="AI14" s="94">
        <f t="shared" si="9"/>
        <v>1</v>
      </c>
      <c r="AJ14" s="95">
        <f t="shared" si="10"/>
        <v>0</v>
      </c>
      <c r="AK14" s="126">
        <v>5</v>
      </c>
      <c r="AL14" s="93">
        <v>0</v>
      </c>
      <c r="AM14" s="94">
        <f t="shared" si="11"/>
        <v>1</v>
      </c>
      <c r="AN14" s="95">
        <f t="shared" si="12"/>
        <v>0</v>
      </c>
      <c r="AO14" s="126">
        <v>2</v>
      </c>
      <c r="AP14" s="93">
        <v>2</v>
      </c>
      <c r="AQ14" s="94">
        <f t="shared" si="13"/>
        <v>1</v>
      </c>
      <c r="AR14" s="95">
        <f t="shared" si="14"/>
        <v>99</v>
      </c>
      <c r="AS14" s="99">
        <f>LARGE(CHOOSE({1,2,3,4,5,6,7,8},P14,T14,X14,AB14,AF14,AJ14,AN14,AR14),1)+LARGE(CHOOSE({1,2,3,4,5,6,7,8},P14,T14,X14,AB14,AF14,AJ14,AN14,AR14),2)+H14</f>
        <v>99</v>
      </c>
    </row>
    <row r="15" spans="1:45" ht="18.75" x14ac:dyDescent="0.25">
      <c r="A15" s="93">
        <v>9</v>
      </c>
      <c r="B15" s="141" t="s">
        <v>385</v>
      </c>
      <c r="C15" s="102" t="s">
        <v>274</v>
      </c>
      <c r="D15" s="110" t="s">
        <v>383</v>
      </c>
      <c r="E15" s="126">
        <v>6</v>
      </c>
      <c r="F15" s="93">
        <v>0</v>
      </c>
      <c r="G15" s="94">
        <f t="shared" si="0"/>
        <v>1</v>
      </c>
      <c r="H15" s="95">
        <f t="shared" si="1"/>
        <v>0</v>
      </c>
      <c r="I15" s="126">
        <v>3</v>
      </c>
      <c r="J15" s="93" t="s">
        <v>129</v>
      </c>
      <c r="K15" s="94">
        <f t="shared" si="2"/>
        <v>0.25</v>
      </c>
      <c r="L15" s="127">
        <v>0</v>
      </c>
      <c r="M15" s="93">
        <v>3</v>
      </c>
      <c r="N15" s="93" t="s">
        <v>129</v>
      </c>
      <c r="O15" s="94">
        <f t="shared" si="3"/>
        <v>0.25</v>
      </c>
      <c r="P15" s="127">
        <v>0</v>
      </c>
      <c r="Q15" s="126">
        <v>3</v>
      </c>
      <c r="R15" s="93" t="s">
        <v>129</v>
      </c>
      <c r="S15" s="94">
        <f t="shared" si="4"/>
        <v>0.25</v>
      </c>
      <c r="T15" s="127">
        <v>0</v>
      </c>
      <c r="U15" s="126">
        <v>3</v>
      </c>
      <c r="V15" s="93" t="s">
        <v>129</v>
      </c>
      <c r="W15" s="94">
        <f t="shared" si="5"/>
        <v>0.5</v>
      </c>
      <c r="X15" s="127">
        <v>0</v>
      </c>
      <c r="Y15" s="126">
        <v>3</v>
      </c>
      <c r="Z15" s="93" t="s">
        <v>129</v>
      </c>
      <c r="AA15" s="94">
        <f t="shared" si="6"/>
        <v>0.5</v>
      </c>
      <c r="AB15" s="127">
        <v>0</v>
      </c>
      <c r="AC15" s="126">
        <v>4</v>
      </c>
      <c r="AD15" s="93">
        <v>0</v>
      </c>
      <c r="AE15" s="94">
        <f t="shared" si="7"/>
        <v>1</v>
      </c>
      <c r="AF15" s="95">
        <f t="shared" si="8"/>
        <v>0</v>
      </c>
      <c r="AG15" s="126">
        <v>1</v>
      </c>
      <c r="AH15" s="93">
        <v>0</v>
      </c>
      <c r="AI15" s="94">
        <f t="shared" si="9"/>
        <v>1</v>
      </c>
      <c r="AJ15" s="95">
        <f t="shared" si="10"/>
        <v>0</v>
      </c>
      <c r="AK15" s="126">
        <v>5</v>
      </c>
      <c r="AL15" s="93">
        <v>4</v>
      </c>
      <c r="AM15" s="94">
        <f t="shared" si="11"/>
        <v>1</v>
      </c>
      <c r="AN15" s="95">
        <f t="shared" si="12"/>
        <v>97</v>
      </c>
      <c r="AO15" s="126">
        <v>2</v>
      </c>
      <c r="AP15" s="126">
        <v>0</v>
      </c>
      <c r="AQ15" s="94">
        <f t="shared" si="13"/>
        <v>1</v>
      </c>
      <c r="AR15" s="95">
        <f t="shared" si="14"/>
        <v>0</v>
      </c>
      <c r="AS15" s="99">
        <f>LARGE(CHOOSE({1,2,3,4,5,6,7,8},P15,T15,X15,AB15,AF15,AJ15,AN15,AR15),1)+LARGE(CHOOSE({1,2,3,4,5,6,7,8},P15,T15,X15,AB15,AF15,AJ15,AN15,AR15),2)+H15</f>
        <v>97</v>
      </c>
    </row>
    <row r="16" spans="1:45" ht="18.75" x14ac:dyDescent="0.25">
      <c r="A16" s="93">
        <v>10</v>
      </c>
      <c r="B16" s="141" t="s">
        <v>386</v>
      </c>
      <c r="C16" s="102" t="s">
        <v>387</v>
      </c>
      <c r="D16" s="110" t="s">
        <v>9</v>
      </c>
      <c r="E16" s="126">
        <v>6</v>
      </c>
      <c r="F16" s="93">
        <v>0</v>
      </c>
      <c r="G16" s="94">
        <f t="shared" si="0"/>
        <v>1</v>
      </c>
      <c r="H16" s="95">
        <f t="shared" si="1"/>
        <v>0</v>
      </c>
      <c r="I16" s="126">
        <v>3</v>
      </c>
      <c r="J16" s="93" t="s">
        <v>129</v>
      </c>
      <c r="K16" s="94">
        <f t="shared" si="2"/>
        <v>0.25</v>
      </c>
      <c r="L16" s="127">
        <v>0</v>
      </c>
      <c r="M16" s="93">
        <v>3</v>
      </c>
      <c r="N16" s="93" t="s">
        <v>129</v>
      </c>
      <c r="O16" s="94">
        <f t="shared" si="3"/>
        <v>0.25</v>
      </c>
      <c r="P16" s="127">
        <v>0</v>
      </c>
      <c r="Q16" s="126">
        <v>3</v>
      </c>
      <c r="R16" s="93">
        <v>1</v>
      </c>
      <c r="S16" s="94">
        <f t="shared" si="4"/>
        <v>0.25</v>
      </c>
      <c r="T16" s="127">
        <f>(101-R16)*S16</f>
        <v>25</v>
      </c>
      <c r="U16" s="126">
        <v>3</v>
      </c>
      <c r="V16" s="93" t="s">
        <v>129</v>
      </c>
      <c r="W16" s="94">
        <f t="shared" si="5"/>
        <v>0.5</v>
      </c>
      <c r="X16" s="127">
        <v>0</v>
      </c>
      <c r="Y16" s="126">
        <v>3</v>
      </c>
      <c r="Z16" s="93" t="s">
        <v>129</v>
      </c>
      <c r="AA16" s="94">
        <f t="shared" si="6"/>
        <v>0.5</v>
      </c>
      <c r="AB16" s="127">
        <v>0</v>
      </c>
      <c r="AC16" s="126">
        <v>4</v>
      </c>
      <c r="AD16" s="93">
        <v>0</v>
      </c>
      <c r="AE16" s="94">
        <f t="shared" si="7"/>
        <v>1</v>
      </c>
      <c r="AF16" s="95">
        <f t="shared" si="8"/>
        <v>0</v>
      </c>
      <c r="AG16" s="126">
        <v>1</v>
      </c>
      <c r="AH16" s="93">
        <v>0</v>
      </c>
      <c r="AI16" s="94">
        <f t="shared" si="9"/>
        <v>1</v>
      </c>
      <c r="AJ16" s="95">
        <f t="shared" si="10"/>
        <v>0</v>
      </c>
      <c r="AK16" s="126">
        <v>5</v>
      </c>
      <c r="AL16" s="93">
        <v>0</v>
      </c>
      <c r="AM16" s="94">
        <f t="shared" si="11"/>
        <v>1</v>
      </c>
      <c r="AN16" s="95">
        <f t="shared" si="12"/>
        <v>0</v>
      </c>
      <c r="AO16" s="126">
        <v>2</v>
      </c>
      <c r="AP16" s="126">
        <v>0</v>
      </c>
      <c r="AQ16" s="94">
        <f t="shared" si="13"/>
        <v>1</v>
      </c>
      <c r="AR16" s="95">
        <f t="shared" si="14"/>
        <v>0</v>
      </c>
      <c r="AS16" s="99">
        <f>LARGE(CHOOSE({1,2,3,4,5,6,7,8},P16,T16,X16,AB16,AF16,AJ16,AN16,AR16),1)+LARGE(CHOOSE({1,2,3,4,5,6,7,8},P16,T16,X16,AB16,AF16,AJ16,AN16,AR16),2)+H16</f>
        <v>25</v>
      </c>
    </row>
  </sheetData>
  <autoFilter ref="A6:AS6">
    <sortState ref="A11:AS16">
      <sortCondition descending="1" ref="AS6"/>
    </sortState>
  </autoFilter>
  <mergeCells count="47">
    <mergeCell ref="A1:AS1"/>
    <mergeCell ref="A2:A6"/>
    <mergeCell ref="B2:B6"/>
    <mergeCell ref="C2:C6"/>
    <mergeCell ref="D2:D6"/>
    <mergeCell ref="E2:H2"/>
    <mergeCell ref="I2:L2"/>
    <mergeCell ref="M2:P2"/>
    <mergeCell ref="Q2:T2"/>
    <mergeCell ref="U2:X2"/>
    <mergeCell ref="E3:H3"/>
    <mergeCell ref="I3:L3"/>
    <mergeCell ref="M3:P3"/>
    <mergeCell ref="Q3:T3"/>
    <mergeCell ref="U3:X3"/>
    <mergeCell ref="Y2:AB2"/>
    <mergeCell ref="AC2:AF2"/>
    <mergeCell ref="AG2:AJ2"/>
    <mergeCell ref="AK2:AN2"/>
    <mergeCell ref="AO2:AR2"/>
    <mergeCell ref="AS3:AS4"/>
    <mergeCell ref="AE4:AF4"/>
    <mergeCell ref="AI4:AJ4"/>
    <mergeCell ref="AM4:AN4"/>
    <mergeCell ref="AQ4:AR4"/>
    <mergeCell ref="Y3:AB3"/>
    <mergeCell ref="AC3:AF3"/>
    <mergeCell ref="AG3:AJ3"/>
    <mergeCell ref="AK3:AN3"/>
    <mergeCell ref="AO3:AR3"/>
    <mergeCell ref="AA5:AB5"/>
    <mergeCell ref="G4:H4"/>
    <mergeCell ref="K4:L4"/>
    <mergeCell ref="O4:P4"/>
    <mergeCell ref="S4:T4"/>
    <mergeCell ref="W4:X4"/>
    <mergeCell ref="AA4:AB4"/>
    <mergeCell ref="G5:H5"/>
    <mergeCell ref="K5:L5"/>
    <mergeCell ref="O5:P5"/>
    <mergeCell ref="S5:T5"/>
    <mergeCell ref="W5:X5"/>
    <mergeCell ref="AE5:AF5"/>
    <mergeCell ref="AI5:AJ5"/>
    <mergeCell ref="AM5:AN5"/>
    <mergeCell ref="AQ5:AR5"/>
    <mergeCell ref="AS5:AS6"/>
  </mergeCells>
  <pageMargins left="0.7" right="0.7" top="0.75" bottom="0.75" header="0.3" footer="0.3"/>
  <pageSetup paperSize="9" scale="10" orientation="landscape"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O12"/>
  <sheetViews>
    <sheetView view="pageBreakPreview" zoomScale="85" zoomScaleNormal="100" zoomScaleSheetLayoutView="85" workbookViewId="0">
      <pane xSplit="8" ySplit="1" topLeftCell="AA2" activePane="bottomRight" state="frozen"/>
      <selection pane="topRight" activeCell="I1" sqref="I1"/>
      <selection pane="bottomLeft" activeCell="A2" sqref="A2"/>
      <selection pane="bottomRight" activeCell="AC13" sqref="AC13"/>
    </sheetView>
  </sheetViews>
  <sheetFormatPr defaultRowHeight="15" x14ac:dyDescent="0.25"/>
  <cols>
    <col min="1" max="1" width="6.140625" style="139" customWidth="1"/>
    <col min="2" max="2" width="29.7109375" style="139" bestFit="1" customWidth="1"/>
    <col min="3" max="3" width="14.28515625" style="139" bestFit="1" customWidth="1"/>
    <col min="4" max="4" width="7.140625" style="139" customWidth="1"/>
    <col min="5" max="5" width="18.5703125" style="139" customWidth="1"/>
    <col min="6" max="6" width="16.5703125" style="139" customWidth="1"/>
    <col min="7" max="8" width="12.7109375" style="139" customWidth="1"/>
    <col min="9" max="9" width="15.140625" style="139" bestFit="1" customWidth="1"/>
    <col min="10" max="10" width="16.42578125" style="139" bestFit="1" customWidth="1"/>
    <col min="11" max="40" width="12.7109375" style="139" customWidth="1"/>
    <col min="41" max="41" width="15.85546875" style="139" customWidth="1"/>
    <col min="42" max="16384" width="9.140625" style="139"/>
  </cols>
  <sheetData>
    <row r="1" spans="1:41" ht="75" customHeight="1" x14ac:dyDescent="0.25">
      <c r="A1" s="213" t="s">
        <v>396</v>
      </c>
      <c r="B1" s="214"/>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c r="AO1" s="215"/>
    </row>
    <row r="2" spans="1:41" ht="42.75" customHeight="1" x14ac:dyDescent="0.25">
      <c r="A2" s="205" t="s">
        <v>153</v>
      </c>
      <c r="B2" s="205" t="s">
        <v>350</v>
      </c>
      <c r="C2" s="205" t="s">
        <v>2</v>
      </c>
      <c r="D2" s="205" t="s">
        <v>13</v>
      </c>
      <c r="E2" s="206" t="s">
        <v>411</v>
      </c>
      <c r="F2" s="206"/>
      <c r="G2" s="206"/>
      <c r="H2" s="206"/>
      <c r="I2" s="194" t="s">
        <v>351</v>
      </c>
      <c r="J2" s="194"/>
      <c r="K2" s="194"/>
      <c r="L2" s="194"/>
      <c r="M2" s="194" t="s">
        <v>371</v>
      </c>
      <c r="N2" s="194"/>
      <c r="O2" s="194"/>
      <c r="P2" s="194"/>
      <c r="Q2" s="194" t="s">
        <v>397</v>
      </c>
      <c r="R2" s="194"/>
      <c r="S2" s="194"/>
      <c r="T2" s="194"/>
      <c r="U2" s="194" t="s">
        <v>356</v>
      </c>
      <c r="V2" s="194"/>
      <c r="W2" s="194"/>
      <c r="X2" s="194"/>
      <c r="Y2" s="194" t="s">
        <v>167</v>
      </c>
      <c r="Z2" s="194"/>
      <c r="AA2" s="194"/>
      <c r="AB2" s="194"/>
      <c r="AC2" s="182" t="s">
        <v>357</v>
      </c>
      <c r="AD2" s="182"/>
      <c r="AE2" s="182"/>
      <c r="AF2" s="182"/>
      <c r="AG2" s="194" t="s">
        <v>358</v>
      </c>
      <c r="AH2" s="194"/>
      <c r="AI2" s="194"/>
      <c r="AJ2" s="194"/>
      <c r="AK2" s="182" t="s">
        <v>443</v>
      </c>
      <c r="AL2" s="182"/>
      <c r="AM2" s="182"/>
      <c r="AN2" s="182"/>
      <c r="AO2" s="140" t="s">
        <v>373</v>
      </c>
    </row>
    <row r="3" spans="1:41" ht="18.75" x14ac:dyDescent="0.25">
      <c r="A3" s="205"/>
      <c r="B3" s="205"/>
      <c r="C3" s="205"/>
      <c r="D3" s="205"/>
      <c r="E3" s="203" t="s">
        <v>171</v>
      </c>
      <c r="F3" s="203"/>
      <c r="G3" s="203"/>
      <c r="H3" s="203"/>
      <c r="I3" s="182" t="s">
        <v>171</v>
      </c>
      <c r="J3" s="182"/>
      <c r="K3" s="182"/>
      <c r="L3" s="182"/>
      <c r="M3" s="182" t="s">
        <v>171</v>
      </c>
      <c r="N3" s="182"/>
      <c r="O3" s="182"/>
      <c r="P3" s="182"/>
      <c r="Q3" s="182" t="s">
        <v>171</v>
      </c>
      <c r="R3" s="182"/>
      <c r="S3" s="182"/>
      <c r="T3" s="182"/>
      <c r="U3" s="182" t="s">
        <v>171</v>
      </c>
      <c r="V3" s="182"/>
      <c r="W3" s="182"/>
      <c r="X3" s="182"/>
      <c r="Y3" s="182" t="s">
        <v>171</v>
      </c>
      <c r="Z3" s="182"/>
      <c r="AA3" s="182"/>
      <c r="AB3" s="182"/>
      <c r="AC3" s="182" t="s">
        <v>171</v>
      </c>
      <c r="AD3" s="182"/>
      <c r="AE3" s="182"/>
      <c r="AF3" s="182"/>
      <c r="AG3" s="182" t="s">
        <v>171</v>
      </c>
      <c r="AH3" s="182"/>
      <c r="AI3" s="182"/>
      <c r="AJ3" s="182"/>
      <c r="AK3" s="182" t="s">
        <v>171</v>
      </c>
      <c r="AL3" s="182"/>
      <c r="AM3" s="182"/>
      <c r="AN3" s="182"/>
      <c r="AO3" s="211">
        <v>46266</v>
      </c>
    </row>
    <row r="4" spans="1:41" ht="33" customHeight="1" x14ac:dyDescent="0.25">
      <c r="A4" s="205"/>
      <c r="B4" s="205"/>
      <c r="C4" s="205"/>
      <c r="D4" s="205"/>
      <c r="E4" s="159" t="s">
        <v>172</v>
      </c>
      <c r="F4" s="159" t="s">
        <v>173</v>
      </c>
      <c r="G4" s="203" t="s">
        <v>174</v>
      </c>
      <c r="H4" s="203"/>
      <c r="I4" s="157" t="s">
        <v>172</v>
      </c>
      <c r="J4" s="157" t="s">
        <v>173</v>
      </c>
      <c r="K4" s="182" t="s">
        <v>174</v>
      </c>
      <c r="L4" s="182"/>
      <c r="M4" s="157" t="s">
        <v>172</v>
      </c>
      <c r="N4" s="157" t="s">
        <v>173</v>
      </c>
      <c r="O4" s="182" t="s">
        <v>174</v>
      </c>
      <c r="P4" s="182"/>
      <c r="Q4" s="157" t="s">
        <v>172</v>
      </c>
      <c r="R4" s="157" t="s">
        <v>173</v>
      </c>
      <c r="S4" s="182" t="s">
        <v>174</v>
      </c>
      <c r="T4" s="182"/>
      <c r="U4" s="157" t="s">
        <v>172</v>
      </c>
      <c r="V4" s="157" t="s">
        <v>173</v>
      </c>
      <c r="W4" s="182" t="s">
        <v>174</v>
      </c>
      <c r="X4" s="182"/>
      <c r="Y4" s="157" t="s">
        <v>172</v>
      </c>
      <c r="Z4" s="157" t="s">
        <v>173</v>
      </c>
      <c r="AA4" s="182" t="s">
        <v>174</v>
      </c>
      <c r="AB4" s="182"/>
      <c r="AC4" s="157" t="s">
        <v>172</v>
      </c>
      <c r="AD4" s="157" t="s">
        <v>173</v>
      </c>
      <c r="AE4" s="182" t="s">
        <v>174</v>
      </c>
      <c r="AF4" s="182"/>
      <c r="AG4" s="157" t="s">
        <v>172</v>
      </c>
      <c r="AH4" s="157" t="s">
        <v>173</v>
      </c>
      <c r="AI4" s="182" t="s">
        <v>174</v>
      </c>
      <c r="AJ4" s="182"/>
      <c r="AK4" s="157" t="s">
        <v>172</v>
      </c>
      <c r="AL4" s="157" t="s">
        <v>173</v>
      </c>
      <c r="AM4" s="182" t="s">
        <v>174</v>
      </c>
      <c r="AN4" s="182"/>
      <c r="AO4" s="212"/>
    </row>
    <row r="5" spans="1:41" ht="18.75" x14ac:dyDescent="0.25">
      <c r="A5" s="205"/>
      <c r="B5" s="205"/>
      <c r="C5" s="205"/>
      <c r="D5" s="205"/>
      <c r="E5" s="85">
        <v>46144</v>
      </c>
      <c r="F5" s="85">
        <v>46152</v>
      </c>
      <c r="G5" s="203">
        <f>INT(($AO$3-F5)/7)</f>
        <v>16</v>
      </c>
      <c r="H5" s="203"/>
      <c r="I5" s="86">
        <v>45783</v>
      </c>
      <c r="J5" s="86">
        <v>45787</v>
      </c>
      <c r="K5" s="182">
        <f>INT(($AO$3-J5)/7)</f>
        <v>68</v>
      </c>
      <c r="L5" s="182"/>
      <c r="M5" s="86">
        <v>45770</v>
      </c>
      <c r="N5" s="86">
        <v>45774</v>
      </c>
      <c r="O5" s="182">
        <f>INT(($AO$3-N5)/7)</f>
        <v>70</v>
      </c>
      <c r="P5" s="182"/>
      <c r="Q5" s="86">
        <v>45828</v>
      </c>
      <c r="R5" s="86">
        <v>45833</v>
      </c>
      <c r="S5" s="182">
        <f>INT(($AO$3-R5)/7)</f>
        <v>61</v>
      </c>
      <c r="T5" s="182"/>
      <c r="U5" s="86">
        <v>45916</v>
      </c>
      <c r="V5" s="86">
        <v>45921</v>
      </c>
      <c r="W5" s="182">
        <f>INT(($AO$3-V5)/7)</f>
        <v>49</v>
      </c>
      <c r="X5" s="182"/>
      <c r="Y5" s="86">
        <v>45939</v>
      </c>
      <c r="Z5" s="86">
        <v>45944</v>
      </c>
      <c r="AA5" s="182">
        <f>INT(($AO$3-Z5)/7)</f>
        <v>46</v>
      </c>
      <c r="AB5" s="182"/>
      <c r="AC5" s="86">
        <v>46099</v>
      </c>
      <c r="AD5" s="86">
        <v>46103</v>
      </c>
      <c r="AE5" s="182">
        <f>INT(($AO$3-AD5)/7)</f>
        <v>23</v>
      </c>
      <c r="AF5" s="182"/>
      <c r="AG5" s="86">
        <v>46125</v>
      </c>
      <c r="AH5" s="86">
        <v>46129</v>
      </c>
      <c r="AI5" s="182">
        <f>INT(($AO$3-AH5)/7)</f>
        <v>19</v>
      </c>
      <c r="AJ5" s="182"/>
      <c r="AK5" s="86">
        <v>46244</v>
      </c>
      <c r="AL5" s="86">
        <v>46250</v>
      </c>
      <c r="AM5" s="182">
        <f>INT(($AO$3-AL5)/7)</f>
        <v>2</v>
      </c>
      <c r="AN5" s="182"/>
      <c r="AO5" s="209" t="s">
        <v>176</v>
      </c>
    </row>
    <row r="6" spans="1:41" ht="88.5" customHeight="1" x14ac:dyDescent="0.25">
      <c r="A6" s="205"/>
      <c r="B6" s="205"/>
      <c r="C6" s="205"/>
      <c r="D6" s="205"/>
      <c r="E6" s="121" t="s">
        <v>22</v>
      </c>
      <c r="F6" s="121" t="s">
        <v>23</v>
      </c>
      <c r="G6" s="121" t="s">
        <v>24</v>
      </c>
      <c r="H6" s="122" t="s">
        <v>15</v>
      </c>
      <c r="I6" s="121" t="s">
        <v>22</v>
      </c>
      <c r="J6" s="121" t="s">
        <v>23</v>
      </c>
      <c r="K6" s="121" t="s">
        <v>24</v>
      </c>
      <c r="L6" s="122" t="s">
        <v>15</v>
      </c>
      <c r="M6" s="121" t="s">
        <v>22</v>
      </c>
      <c r="N6" s="121" t="s">
        <v>23</v>
      </c>
      <c r="O6" s="121" t="s">
        <v>24</v>
      </c>
      <c r="P6" s="122" t="s">
        <v>15</v>
      </c>
      <c r="Q6" s="121" t="s">
        <v>22</v>
      </c>
      <c r="R6" s="121" t="s">
        <v>23</v>
      </c>
      <c r="S6" s="121" t="s">
        <v>24</v>
      </c>
      <c r="T6" s="122" t="s">
        <v>15</v>
      </c>
      <c r="U6" s="121" t="s">
        <v>22</v>
      </c>
      <c r="V6" s="121" t="s">
        <v>23</v>
      </c>
      <c r="W6" s="121" t="s">
        <v>24</v>
      </c>
      <c r="X6" s="122" t="s">
        <v>15</v>
      </c>
      <c r="Y6" s="121" t="s">
        <v>22</v>
      </c>
      <c r="Z6" s="121" t="s">
        <v>23</v>
      </c>
      <c r="AA6" s="121" t="s">
        <v>24</v>
      </c>
      <c r="AB6" s="122" t="s">
        <v>15</v>
      </c>
      <c r="AC6" s="121" t="s">
        <v>22</v>
      </c>
      <c r="AD6" s="121" t="s">
        <v>23</v>
      </c>
      <c r="AE6" s="121" t="s">
        <v>24</v>
      </c>
      <c r="AF6" s="122" t="s">
        <v>15</v>
      </c>
      <c r="AG6" s="121" t="s">
        <v>22</v>
      </c>
      <c r="AH6" s="121" t="s">
        <v>23</v>
      </c>
      <c r="AI6" s="121" t="s">
        <v>24</v>
      </c>
      <c r="AJ6" s="122" t="s">
        <v>15</v>
      </c>
      <c r="AK6" s="121" t="s">
        <v>22</v>
      </c>
      <c r="AL6" s="121" t="s">
        <v>23</v>
      </c>
      <c r="AM6" s="121" t="s">
        <v>24</v>
      </c>
      <c r="AN6" s="122" t="s">
        <v>15</v>
      </c>
      <c r="AO6" s="210"/>
    </row>
    <row r="7" spans="1:41" ht="18.75" x14ac:dyDescent="0.25">
      <c r="A7" s="123">
        <v>1</v>
      </c>
      <c r="B7" s="133" t="s">
        <v>398</v>
      </c>
      <c r="C7" s="130" t="s">
        <v>399</v>
      </c>
      <c r="D7" s="130" t="s">
        <v>400</v>
      </c>
      <c r="E7" s="93">
        <v>1</v>
      </c>
      <c r="F7" s="126">
        <v>1</v>
      </c>
      <c r="G7" s="94">
        <f t="shared" ref="G7:G12" si="0">IF(G$5&lt;=26,1,IF(G$5&lt;=52,0.5,IF(G$5&lt;=78,0.25,0)))</f>
        <v>1</v>
      </c>
      <c r="H7" s="127">
        <f t="shared" ref="H7:H12" si="1">IF(F7=0,0,(101-F7)*G7)</f>
        <v>100</v>
      </c>
      <c r="I7" s="126">
        <v>4</v>
      </c>
      <c r="J7" s="126">
        <v>2</v>
      </c>
      <c r="K7" s="94">
        <f t="shared" ref="K7:K12" si="2">IF(K$5&lt;=26,1,IF(K$5&lt;=52,0.5,IF(K$5&lt;=78,0.25,0)))</f>
        <v>0.25</v>
      </c>
      <c r="L7" s="127">
        <f>(101-J7)*K7</f>
        <v>24.75</v>
      </c>
      <c r="M7" s="126">
        <v>3</v>
      </c>
      <c r="N7" s="126">
        <v>1</v>
      </c>
      <c r="O7" s="94">
        <f t="shared" ref="O7:O12" si="3">IF(O$5&lt;=26,1,IF(O$5&lt;=52,0.5,IF(O$5&lt;=78,0.25,0)))</f>
        <v>0.25</v>
      </c>
      <c r="P7" s="127">
        <f>(101-N7)*O7</f>
        <v>25</v>
      </c>
      <c r="Q7" s="93">
        <v>2</v>
      </c>
      <c r="R7" s="126">
        <v>1</v>
      </c>
      <c r="S7" s="94">
        <f t="shared" ref="S7:S12" si="4">IF(S$5&lt;=26,1,IF(S$5&lt;=52,0.5,IF(S$5&lt;=78,0.25,0)))</f>
        <v>0.25</v>
      </c>
      <c r="T7" s="127">
        <f>(101-R7)*S7</f>
        <v>25</v>
      </c>
      <c r="U7" s="93">
        <v>3</v>
      </c>
      <c r="V7" s="126">
        <v>1</v>
      </c>
      <c r="W7" s="94">
        <f t="shared" ref="W7:W12" si="5">IF(W$5&lt;=26,1,IF(W$5&lt;=52,0.5,IF(W$5&lt;=78,0.25,0)))</f>
        <v>0.5</v>
      </c>
      <c r="X7" s="127">
        <f>(101-V7)*W7</f>
        <v>50</v>
      </c>
      <c r="Y7" s="93">
        <v>1</v>
      </c>
      <c r="Z7" s="126">
        <v>1</v>
      </c>
      <c r="AA7" s="94">
        <f t="shared" ref="AA7:AA12" si="6">IF(AA$5&lt;=26,1,IF(AA$5&lt;=52,0.5,IF(AA$5&lt;=78,0.25,0)))</f>
        <v>0.5</v>
      </c>
      <c r="AB7" s="127">
        <f>(101-Z7)*AA7</f>
        <v>50</v>
      </c>
      <c r="AC7" s="93">
        <v>1</v>
      </c>
      <c r="AD7" s="126">
        <v>1</v>
      </c>
      <c r="AE7" s="94">
        <f t="shared" ref="AE7:AE12" si="7">IF(AE$5&lt;=26,1,IF(AE$5&lt;=52,0.5,IF(AE$5&lt;=78,0.25,0)))</f>
        <v>1</v>
      </c>
      <c r="AF7" s="127">
        <f t="shared" ref="AF7:AF12" si="8">IF(AD7=0,0,(101-AD7)*AE7)</f>
        <v>100</v>
      </c>
      <c r="AG7" s="93">
        <v>3</v>
      </c>
      <c r="AH7" s="126">
        <v>1</v>
      </c>
      <c r="AI7" s="94">
        <f t="shared" ref="AI7:AI12" si="9">IF(AI$5&lt;=26,1,IF(AI$5&lt;=52,0.5,IF(AI$5&lt;=78,0.25,0)))</f>
        <v>1</v>
      </c>
      <c r="AJ7" s="127">
        <f t="shared" ref="AJ7:AJ12" si="10">IF(AH7=0,0,(101-AH7)*AI7)</f>
        <v>100</v>
      </c>
      <c r="AK7" s="93">
        <v>2</v>
      </c>
      <c r="AL7" s="126">
        <v>0</v>
      </c>
      <c r="AM7" s="94">
        <f t="shared" ref="AM7:AM12" si="11">IF(AM$5&lt;=26,1,IF(AM$5&lt;=52,0.5,IF(AM$5&lt;=78,0.25,0)))</f>
        <v>1</v>
      </c>
      <c r="AN7" s="127">
        <f t="shared" ref="AN7:AN12" si="12">IF(AL7=0,0,(101-AL7)*AM7)</f>
        <v>0</v>
      </c>
      <c r="AO7" s="99">
        <f>LARGE(CHOOSE({1,2,3,4,5,6,7},P7,T7,X7,AB7,AF7,AJ7,AN7),1)+LARGE(CHOOSE({1,2,3,4,5,6,7},P7,T7,X7,AB7,AF7,AJ7,AN7),2)+H7</f>
        <v>300</v>
      </c>
    </row>
    <row r="8" spans="1:41" ht="18.75" x14ac:dyDescent="0.25">
      <c r="A8" s="123">
        <v>2</v>
      </c>
      <c r="B8" s="102" t="s">
        <v>401</v>
      </c>
      <c r="C8" s="89" t="s">
        <v>402</v>
      </c>
      <c r="D8" s="93" t="s">
        <v>98</v>
      </c>
      <c r="E8" s="93">
        <v>1</v>
      </c>
      <c r="F8" s="130">
        <v>0</v>
      </c>
      <c r="G8" s="94">
        <f t="shared" si="0"/>
        <v>1</v>
      </c>
      <c r="H8" s="127">
        <f t="shared" si="1"/>
        <v>0</v>
      </c>
      <c r="I8" s="93">
        <v>4</v>
      </c>
      <c r="J8" s="130" t="s">
        <v>129</v>
      </c>
      <c r="K8" s="94">
        <f t="shared" si="2"/>
        <v>0.25</v>
      </c>
      <c r="L8" s="127">
        <v>0</v>
      </c>
      <c r="M8" s="93">
        <v>3</v>
      </c>
      <c r="N8" s="130" t="s">
        <v>129</v>
      </c>
      <c r="O8" s="94">
        <f t="shared" si="3"/>
        <v>0.25</v>
      </c>
      <c r="P8" s="127">
        <v>0</v>
      </c>
      <c r="Q8" s="93">
        <v>2</v>
      </c>
      <c r="R8" s="130" t="s">
        <v>129</v>
      </c>
      <c r="S8" s="94">
        <f t="shared" si="4"/>
        <v>0.25</v>
      </c>
      <c r="T8" s="127">
        <v>0</v>
      </c>
      <c r="U8" s="93">
        <v>3</v>
      </c>
      <c r="V8" s="130">
        <v>3</v>
      </c>
      <c r="W8" s="94">
        <f t="shared" si="5"/>
        <v>0.5</v>
      </c>
      <c r="X8" s="127">
        <f>(101-V8)*W8</f>
        <v>49</v>
      </c>
      <c r="Y8" s="93">
        <v>1</v>
      </c>
      <c r="Z8" s="130" t="s">
        <v>129</v>
      </c>
      <c r="AA8" s="94">
        <f t="shared" si="6"/>
        <v>0.5</v>
      </c>
      <c r="AB8" s="127">
        <v>0</v>
      </c>
      <c r="AC8" s="93">
        <v>1</v>
      </c>
      <c r="AD8" s="130">
        <v>0</v>
      </c>
      <c r="AE8" s="94">
        <f t="shared" si="7"/>
        <v>1</v>
      </c>
      <c r="AF8" s="127">
        <f t="shared" si="8"/>
        <v>0</v>
      </c>
      <c r="AG8" s="93">
        <v>3</v>
      </c>
      <c r="AH8" s="130">
        <v>2</v>
      </c>
      <c r="AI8" s="94">
        <f t="shared" si="9"/>
        <v>1</v>
      </c>
      <c r="AJ8" s="127">
        <f t="shared" si="10"/>
        <v>99</v>
      </c>
      <c r="AK8" s="93">
        <v>2</v>
      </c>
      <c r="AL8" s="130">
        <v>1</v>
      </c>
      <c r="AM8" s="94">
        <f t="shared" si="11"/>
        <v>1</v>
      </c>
      <c r="AN8" s="127">
        <f t="shared" si="12"/>
        <v>100</v>
      </c>
      <c r="AO8" s="99">
        <f>LARGE(CHOOSE({1,2,3,4,5,6,7},P8,T8,X8,AB8,AF8,AJ8,AN8),1)+LARGE(CHOOSE({1,2,3,4,5,6,7},P8,T8,X8,AB8,AF8,AJ8,AN8),2)+H8</f>
        <v>199</v>
      </c>
    </row>
    <row r="9" spans="1:41" ht="18.75" x14ac:dyDescent="0.25">
      <c r="A9" s="123">
        <v>3</v>
      </c>
      <c r="B9" s="129" t="s">
        <v>404</v>
      </c>
      <c r="C9" s="89" t="s">
        <v>405</v>
      </c>
      <c r="D9" s="93" t="s">
        <v>9</v>
      </c>
      <c r="E9" s="93">
        <v>1</v>
      </c>
      <c r="F9" s="130">
        <v>0</v>
      </c>
      <c r="G9" s="94">
        <f t="shared" si="0"/>
        <v>1</v>
      </c>
      <c r="H9" s="127">
        <f t="shared" si="1"/>
        <v>0</v>
      </c>
      <c r="I9" s="93">
        <v>3</v>
      </c>
      <c r="J9" s="130" t="s">
        <v>129</v>
      </c>
      <c r="K9" s="94">
        <f t="shared" si="2"/>
        <v>0.25</v>
      </c>
      <c r="L9" s="127">
        <v>0</v>
      </c>
      <c r="M9" s="93">
        <v>3</v>
      </c>
      <c r="N9" s="130" t="s">
        <v>129</v>
      </c>
      <c r="O9" s="94">
        <f t="shared" si="3"/>
        <v>0.25</v>
      </c>
      <c r="P9" s="127">
        <v>0</v>
      </c>
      <c r="Q9" s="93">
        <v>3</v>
      </c>
      <c r="R9" s="130">
        <v>2</v>
      </c>
      <c r="S9" s="94">
        <f t="shared" si="4"/>
        <v>0.25</v>
      </c>
      <c r="T9" s="127">
        <f>(101-R9)*S9</f>
        <v>24.75</v>
      </c>
      <c r="U9" s="93">
        <v>3</v>
      </c>
      <c r="V9" s="130" t="s">
        <v>129</v>
      </c>
      <c r="W9" s="94">
        <f t="shared" si="5"/>
        <v>0.5</v>
      </c>
      <c r="X9" s="127">
        <v>0</v>
      </c>
      <c r="Y9" s="93">
        <v>2</v>
      </c>
      <c r="Z9" s="130" t="s">
        <v>129</v>
      </c>
      <c r="AA9" s="94">
        <f t="shared" si="6"/>
        <v>0.5</v>
      </c>
      <c r="AB9" s="127">
        <v>0</v>
      </c>
      <c r="AC9" s="93">
        <v>1</v>
      </c>
      <c r="AD9" s="130">
        <v>0</v>
      </c>
      <c r="AE9" s="94">
        <f t="shared" si="7"/>
        <v>1</v>
      </c>
      <c r="AF9" s="127">
        <f t="shared" si="8"/>
        <v>0</v>
      </c>
      <c r="AG9" s="93">
        <v>3</v>
      </c>
      <c r="AH9" s="130">
        <v>3</v>
      </c>
      <c r="AI9" s="94">
        <f t="shared" si="9"/>
        <v>1</v>
      </c>
      <c r="AJ9" s="127">
        <f t="shared" si="10"/>
        <v>98</v>
      </c>
      <c r="AK9" s="93">
        <v>2</v>
      </c>
      <c r="AL9" s="130">
        <v>0</v>
      </c>
      <c r="AM9" s="94">
        <f t="shared" si="11"/>
        <v>1</v>
      </c>
      <c r="AN9" s="127">
        <f t="shared" si="12"/>
        <v>0</v>
      </c>
      <c r="AO9" s="99">
        <f>LARGE(CHOOSE({1,2,3,4,5,6,7},P9,T9,X9,AB9,AF9,AJ9,AN9),1)+LARGE(CHOOSE({1,2,3,4,5,6,7},P9,T9,X9,AB9,AF9,AJ9,AN9),2)+H9</f>
        <v>122.75</v>
      </c>
    </row>
    <row r="10" spans="1:41" ht="18.75" x14ac:dyDescent="0.25">
      <c r="A10" s="123">
        <v>4</v>
      </c>
      <c r="B10" s="162" t="s">
        <v>259</v>
      </c>
      <c r="C10" s="93"/>
      <c r="D10" s="93" t="s">
        <v>6</v>
      </c>
      <c r="E10" s="93">
        <v>1</v>
      </c>
      <c r="F10" s="130">
        <v>0</v>
      </c>
      <c r="G10" s="94">
        <f t="shared" si="0"/>
        <v>1</v>
      </c>
      <c r="H10" s="127">
        <f t="shared" si="1"/>
        <v>0</v>
      </c>
      <c r="I10" s="93">
        <v>4</v>
      </c>
      <c r="J10" s="130">
        <v>0</v>
      </c>
      <c r="K10" s="94">
        <f t="shared" si="2"/>
        <v>0.25</v>
      </c>
      <c r="L10" s="127">
        <v>0</v>
      </c>
      <c r="M10" s="93">
        <v>3</v>
      </c>
      <c r="N10" s="130">
        <v>0</v>
      </c>
      <c r="O10" s="94">
        <f t="shared" si="3"/>
        <v>0.25</v>
      </c>
      <c r="P10" s="127">
        <v>0</v>
      </c>
      <c r="Q10" s="93">
        <v>2</v>
      </c>
      <c r="R10" s="130" t="s">
        <v>129</v>
      </c>
      <c r="S10" s="94">
        <f t="shared" si="4"/>
        <v>0.25</v>
      </c>
      <c r="T10" s="127">
        <v>0</v>
      </c>
      <c r="U10" s="93">
        <v>3</v>
      </c>
      <c r="V10" s="130" t="s">
        <v>129</v>
      </c>
      <c r="W10" s="94">
        <f t="shared" si="5"/>
        <v>0.5</v>
      </c>
      <c r="X10" s="127">
        <v>0</v>
      </c>
      <c r="Y10" s="93">
        <v>1</v>
      </c>
      <c r="Z10" s="130" t="s">
        <v>129</v>
      </c>
      <c r="AA10" s="94">
        <f t="shared" si="6"/>
        <v>0.5</v>
      </c>
      <c r="AB10" s="127">
        <v>0</v>
      </c>
      <c r="AC10" s="93">
        <v>1</v>
      </c>
      <c r="AD10" s="130">
        <v>0</v>
      </c>
      <c r="AE10" s="94">
        <f t="shared" si="7"/>
        <v>1</v>
      </c>
      <c r="AF10" s="127">
        <f t="shared" si="8"/>
        <v>0</v>
      </c>
      <c r="AG10" s="93">
        <v>3</v>
      </c>
      <c r="AH10" s="130">
        <v>0</v>
      </c>
      <c r="AI10" s="94">
        <f t="shared" si="9"/>
        <v>1</v>
      </c>
      <c r="AJ10" s="127">
        <f t="shared" si="10"/>
        <v>0</v>
      </c>
      <c r="AK10" s="93">
        <v>2</v>
      </c>
      <c r="AL10" s="130">
        <v>2</v>
      </c>
      <c r="AM10" s="94">
        <f t="shared" si="11"/>
        <v>1</v>
      </c>
      <c r="AN10" s="127">
        <f t="shared" si="12"/>
        <v>99</v>
      </c>
      <c r="AO10" s="99">
        <f>LARGE(CHOOSE({1,2,3,4,5,6,7},P10,T10,X10,AB10,AF10,AJ10,AN10),1)+LARGE(CHOOSE({1,2,3,4,5,6,7},P10,T10,X10,AB10,AF10,AJ10,AN10),2)+H10</f>
        <v>99</v>
      </c>
    </row>
    <row r="11" spans="1:41" ht="18.75" x14ac:dyDescent="0.25">
      <c r="A11" s="123">
        <v>5</v>
      </c>
      <c r="B11" s="110" t="s">
        <v>395</v>
      </c>
      <c r="C11" s="93" t="s">
        <v>403</v>
      </c>
      <c r="D11" s="93" t="s">
        <v>53</v>
      </c>
      <c r="E11" s="93">
        <v>1</v>
      </c>
      <c r="F11" s="130">
        <v>0</v>
      </c>
      <c r="G11" s="94">
        <f t="shared" si="0"/>
        <v>1</v>
      </c>
      <c r="H11" s="127">
        <f t="shared" si="1"/>
        <v>0</v>
      </c>
      <c r="I11" s="93">
        <v>4</v>
      </c>
      <c r="J11" s="93">
        <v>3</v>
      </c>
      <c r="K11" s="94">
        <f t="shared" si="2"/>
        <v>0.25</v>
      </c>
      <c r="L11" s="127">
        <f>(101-J11)*K11</f>
        <v>24.5</v>
      </c>
      <c r="M11" s="93">
        <v>2</v>
      </c>
      <c r="N11" s="93">
        <v>3</v>
      </c>
      <c r="O11" s="94">
        <f t="shared" si="3"/>
        <v>0.25</v>
      </c>
      <c r="P11" s="127">
        <f>(101-N11)*O11</f>
        <v>24.5</v>
      </c>
      <c r="Q11" s="93">
        <v>3</v>
      </c>
      <c r="R11" s="93">
        <v>2</v>
      </c>
      <c r="S11" s="94">
        <f t="shared" si="4"/>
        <v>0.25</v>
      </c>
      <c r="T11" s="127">
        <f>(101-R11)*S11</f>
        <v>24.75</v>
      </c>
      <c r="U11" s="93">
        <v>1</v>
      </c>
      <c r="V11" s="130">
        <v>2</v>
      </c>
      <c r="W11" s="94">
        <f t="shared" si="5"/>
        <v>0.5</v>
      </c>
      <c r="X11" s="127">
        <v>0</v>
      </c>
      <c r="Y11" s="93">
        <v>1</v>
      </c>
      <c r="Z11" s="130" t="s">
        <v>129</v>
      </c>
      <c r="AA11" s="94">
        <f t="shared" si="6"/>
        <v>0.5</v>
      </c>
      <c r="AB11" s="127">
        <v>0</v>
      </c>
      <c r="AC11" s="93">
        <v>1</v>
      </c>
      <c r="AD11" s="130">
        <v>0</v>
      </c>
      <c r="AE11" s="94">
        <f t="shared" si="7"/>
        <v>1</v>
      </c>
      <c r="AF11" s="127">
        <f t="shared" si="8"/>
        <v>0</v>
      </c>
      <c r="AG11" s="93">
        <v>3</v>
      </c>
      <c r="AH11" s="130">
        <v>0</v>
      </c>
      <c r="AI11" s="94">
        <f t="shared" si="9"/>
        <v>1</v>
      </c>
      <c r="AJ11" s="127">
        <f t="shared" si="10"/>
        <v>0</v>
      </c>
      <c r="AK11" s="93">
        <v>2</v>
      </c>
      <c r="AL11" s="130">
        <v>0</v>
      </c>
      <c r="AM11" s="94">
        <f t="shared" si="11"/>
        <v>1</v>
      </c>
      <c r="AN11" s="127">
        <f t="shared" si="12"/>
        <v>0</v>
      </c>
      <c r="AO11" s="99">
        <f>LARGE(CHOOSE({1,2,3,4,5,6,7},P11,T11,X11,AB11,AF11,AJ11,AN11),1)+LARGE(CHOOSE({1,2,3,4,5,6,7},P11,T11,X11,AB11,AF11,AJ11,AN11),2)+H11</f>
        <v>49.25</v>
      </c>
    </row>
    <row r="12" spans="1:41" ht="18.75" x14ac:dyDescent="0.25">
      <c r="A12" s="123">
        <v>6</v>
      </c>
      <c r="B12" s="102" t="s">
        <v>54</v>
      </c>
      <c r="C12" s="93" t="s">
        <v>55</v>
      </c>
      <c r="D12" s="93" t="s">
        <v>53</v>
      </c>
      <c r="E12" s="93">
        <v>1</v>
      </c>
      <c r="F12" s="130">
        <v>0</v>
      </c>
      <c r="G12" s="94">
        <f t="shared" si="0"/>
        <v>1</v>
      </c>
      <c r="H12" s="127">
        <f t="shared" si="1"/>
        <v>0</v>
      </c>
      <c r="I12" s="93">
        <v>4</v>
      </c>
      <c r="J12" s="130">
        <v>1</v>
      </c>
      <c r="K12" s="94">
        <f t="shared" si="2"/>
        <v>0.25</v>
      </c>
      <c r="L12" s="127">
        <f>(101-J12)*K12</f>
        <v>25</v>
      </c>
      <c r="M12" s="93">
        <v>3</v>
      </c>
      <c r="N12" s="130">
        <v>2</v>
      </c>
      <c r="O12" s="94">
        <f t="shared" si="3"/>
        <v>0.25</v>
      </c>
      <c r="P12" s="127">
        <f>(101-N12)*O12</f>
        <v>24.75</v>
      </c>
      <c r="Q12" s="93">
        <v>2</v>
      </c>
      <c r="R12" s="130" t="s">
        <v>129</v>
      </c>
      <c r="S12" s="94">
        <f t="shared" si="4"/>
        <v>0.25</v>
      </c>
      <c r="T12" s="127">
        <v>0</v>
      </c>
      <c r="U12" s="93">
        <v>3</v>
      </c>
      <c r="V12" s="130" t="s">
        <v>129</v>
      </c>
      <c r="W12" s="94">
        <f t="shared" si="5"/>
        <v>0.5</v>
      </c>
      <c r="X12" s="127">
        <v>0</v>
      </c>
      <c r="Y12" s="93">
        <v>1</v>
      </c>
      <c r="Z12" s="130" t="s">
        <v>129</v>
      </c>
      <c r="AA12" s="94">
        <f t="shared" si="6"/>
        <v>0.5</v>
      </c>
      <c r="AB12" s="127">
        <v>0</v>
      </c>
      <c r="AC12" s="93">
        <v>1</v>
      </c>
      <c r="AD12" s="130">
        <v>0</v>
      </c>
      <c r="AE12" s="94">
        <f t="shared" si="7"/>
        <v>1</v>
      </c>
      <c r="AF12" s="127">
        <f t="shared" si="8"/>
        <v>0</v>
      </c>
      <c r="AG12" s="93">
        <v>3</v>
      </c>
      <c r="AH12" s="130">
        <v>0</v>
      </c>
      <c r="AI12" s="94">
        <f t="shared" si="9"/>
        <v>1</v>
      </c>
      <c r="AJ12" s="127">
        <f t="shared" si="10"/>
        <v>0</v>
      </c>
      <c r="AK12" s="93">
        <v>2</v>
      </c>
      <c r="AL12" s="130">
        <v>0</v>
      </c>
      <c r="AM12" s="94">
        <f t="shared" si="11"/>
        <v>1</v>
      </c>
      <c r="AN12" s="127">
        <f t="shared" si="12"/>
        <v>0</v>
      </c>
      <c r="AO12" s="99">
        <f>LARGE(CHOOSE({1,2,3,4,5,6,7},P12,T12,X12,AB12,AF12,AJ12,AN12),1)+LARGE(CHOOSE({1,2,3,4,5,6,7},P12,T12,X12,AB12,AF12,AJ12,AN12),2)+H12</f>
        <v>24.75</v>
      </c>
    </row>
  </sheetData>
  <autoFilter ref="A6:AO6">
    <sortState ref="A11:AO12">
      <sortCondition descending="1" ref="AO6"/>
    </sortState>
  </autoFilter>
  <mergeCells count="43">
    <mergeCell ref="A1:AO1"/>
    <mergeCell ref="A2:A6"/>
    <mergeCell ref="B2:B6"/>
    <mergeCell ref="C2:C6"/>
    <mergeCell ref="D2:D6"/>
    <mergeCell ref="E2:H2"/>
    <mergeCell ref="I2:L2"/>
    <mergeCell ref="M2:P2"/>
    <mergeCell ref="Q2:T2"/>
    <mergeCell ref="U2:X2"/>
    <mergeCell ref="Y2:AB2"/>
    <mergeCell ref="AC2:AF2"/>
    <mergeCell ref="AG2:AJ2"/>
    <mergeCell ref="AK2:AN2"/>
    <mergeCell ref="E3:H3"/>
    <mergeCell ref="I3:L3"/>
    <mergeCell ref="M3:P3"/>
    <mergeCell ref="Q3:T3"/>
    <mergeCell ref="U3:X3"/>
    <mergeCell ref="Y3:AB3"/>
    <mergeCell ref="G4:H4"/>
    <mergeCell ref="K4:L4"/>
    <mergeCell ref="O4:P4"/>
    <mergeCell ref="S4:T4"/>
    <mergeCell ref="W4:X4"/>
    <mergeCell ref="AA5:AB5"/>
    <mergeCell ref="AE5:AF5"/>
    <mergeCell ref="AC3:AF3"/>
    <mergeCell ref="AG3:AJ3"/>
    <mergeCell ref="AK3:AN3"/>
    <mergeCell ref="AA4:AB4"/>
    <mergeCell ref="G5:H5"/>
    <mergeCell ref="K5:L5"/>
    <mergeCell ref="O5:P5"/>
    <mergeCell ref="S5:T5"/>
    <mergeCell ref="W5:X5"/>
    <mergeCell ref="AI5:AJ5"/>
    <mergeCell ref="AM5:AN5"/>
    <mergeCell ref="AO5:AO6"/>
    <mergeCell ref="AE4:AF4"/>
    <mergeCell ref="AI4:AJ4"/>
    <mergeCell ref="AM4:AN4"/>
    <mergeCell ref="AO3:AO4"/>
  </mergeCells>
  <pageMargins left="0.7" right="0.7" top="0.75" bottom="0.75" header="0.3" footer="0.3"/>
  <pageSetup paperSize="9" scale="11" orientation="landscape"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Y10"/>
  <sheetViews>
    <sheetView view="pageBreakPreview" zoomScale="85" zoomScaleNormal="100" zoomScaleSheetLayoutView="85" workbookViewId="0">
      <pane xSplit="8" ySplit="1" topLeftCell="M2" activePane="bottomRight" state="frozen"/>
      <selection pane="topRight" activeCell="I1" sqref="I1"/>
      <selection pane="bottomLeft" activeCell="A2" sqref="A2"/>
      <selection pane="bottomRight" activeCell="W19" sqref="W19"/>
    </sheetView>
  </sheetViews>
  <sheetFormatPr defaultRowHeight="15" x14ac:dyDescent="0.25"/>
  <cols>
    <col min="1" max="1" width="6.140625" style="37" customWidth="1"/>
    <col min="2" max="2" width="36.85546875" style="37" bestFit="1" customWidth="1"/>
    <col min="3" max="3" width="14.28515625" style="37" bestFit="1" customWidth="1"/>
    <col min="4" max="4" width="16.140625" style="37" customWidth="1"/>
    <col min="5" max="25" width="14.140625" style="37" customWidth="1"/>
    <col min="26" max="16384" width="9.140625" style="37"/>
  </cols>
  <sheetData>
    <row r="1" spans="1:25" ht="53.25" customHeight="1" x14ac:dyDescent="0.25">
      <c r="A1" s="204" t="s">
        <v>438</v>
      </c>
      <c r="B1" s="204"/>
      <c r="C1" s="204"/>
      <c r="D1" s="204"/>
      <c r="E1" s="204"/>
      <c r="F1" s="204"/>
      <c r="G1" s="204"/>
      <c r="H1" s="204"/>
      <c r="I1" s="204"/>
      <c r="J1" s="204"/>
      <c r="K1" s="204"/>
      <c r="L1" s="204"/>
      <c r="M1" s="204"/>
      <c r="N1" s="204"/>
      <c r="O1" s="204"/>
      <c r="P1" s="204"/>
      <c r="Q1" s="204"/>
      <c r="R1" s="204"/>
      <c r="S1" s="204"/>
      <c r="T1" s="204"/>
      <c r="U1" s="204"/>
      <c r="V1" s="204"/>
      <c r="W1" s="204"/>
      <c r="X1" s="204"/>
      <c r="Y1" s="204"/>
    </row>
    <row r="2" spans="1:25" ht="36" customHeight="1" x14ac:dyDescent="0.25">
      <c r="A2" s="205" t="s">
        <v>153</v>
      </c>
      <c r="B2" s="205" t="s">
        <v>154</v>
      </c>
      <c r="C2" s="205" t="s">
        <v>2</v>
      </c>
      <c r="D2" s="205" t="s">
        <v>13</v>
      </c>
      <c r="E2" s="206" t="s">
        <v>411</v>
      </c>
      <c r="F2" s="206"/>
      <c r="G2" s="206"/>
      <c r="H2" s="206"/>
      <c r="I2" s="194" t="s">
        <v>351</v>
      </c>
      <c r="J2" s="194"/>
      <c r="K2" s="194"/>
      <c r="L2" s="194"/>
      <c r="M2" s="194" t="s">
        <v>397</v>
      </c>
      <c r="N2" s="194"/>
      <c r="O2" s="194"/>
      <c r="P2" s="194"/>
      <c r="Q2" s="194" t="s">
        <v>358</v>
      </c>
      <c r="R2" s="194"/>
      <c r="S2" s="194"/>
      <c r="T2" s="194"/>
      <c r="U2" s="182" t="s">
        <v>357</v>
      </c>
      <c r="V2" s="182"/>
      <c r="W2" s="182"/>
      <c r="X2" s="182"/>
      <c r="Y2" s="140" t="s">
        <v>373</v>
      </c>
    </row>
    <row r="3" spans="1:25" ht="18.75" x14ac:dyDescent="0.25">
      <c r="A3" s="205"/>
      <c r="B3" s="205"/>
      <c r="C3" s="205"/>
      <c r="D3" s="205"/>
      <c r="E3" s="203" t="s">
        <v>171</v>
      </c>
      <c r="F3" s="203"/>
      <c r="G3" s="203"/>
      <c r="H3" s="203"/>
      <c r="I3" s="182" t="s">
        <v>171</v>
      </c>
      <c r="J3" s="182"/>
      <c r="K3" s="182"/>
      <c r="L3" s="182"/>
      <c r="M3" s="182" t="s">
        <v>171</v>
      </c>
      <c r="N3" s="182"/>
      <c r="O3" s="182"/>
      <c r="P3" s="182"/>
      <c r="Q3" s="182" t="s">
        <v>171</v>
      </c>
      <c r="R3" s="182"/>
      <c r="S3" s="182"/>
      <c r="T3" s="182"/>
      <c r="U3" s="182" t="s">
        <v>171</v>
      </c>
      <c r="V3" s="182"/>
      <c r="W3" s="182"/>
      <c r="X3" s="182"/>
      <c r="Y3" s="211">
        <v>46266</v>
      </c>
    </row>
    <row r="4" spans="1:25" ht="18.75" customHeight="1" x14ac:dyDescent="0.25">
      <c r="A4" s="205"/>
      <c r="B4" s="205"/>
      <c r="C4" s="205"/>
      <c r="D4" s="205"/>
      <c r="E4" s="159" t="s">
        <v>172</v>
      </c>
      <c r="F4" s="159" t="s">
        <v>173</v>
      </c>
      <c r="G4" s="203" t="s">
        <v>174</v>
      </c>
      <c r="H4" s="203"/>
      <c r="I4" s="157" t="s">
        <v>172</v>
      </c>
      <c r="J4" s="157" t="s">
        <v>173</v>
      </c>
      <c r="K4" s="182" t="s">
        <v>174</v>
      </c>
      <c r="L4" s="182"/>
      <c r="M4" s="157" t="s">
        <v>172</v>
      </c>
      <c r="N4" s="157" t="s">
        <v>173</v>
      </c>
      <c r="O4" s="182" t="s">
        <v>174</v>
      </c>
      <c r="P4" s="182"/>
      <c r="Q4" s="157" t="s">
        <v>172</v>
      </c>
      <c r="R4" s="157" t="s">
        <v>173</v>
      </c>
      <c r="S4" s="182" t="s">
        <v>174</v>
      </c>
      <c r="T4" s="182"/>
      <c r="U4" s="157" t="s">
        <v>172</v>
      </c>
      <c r="V4" s="157" t="s">
        <v>173</v>
      </c>
      <c r="W4" s="182" t="s">
        <v>174</v>
      </c>
      <c r="X4" s="182"/>
      <c r="Y4" s="212"/>
    </row>
    <row r="5" spans="1:25" ht="18.75" x14ac:dyDescent="0.25">
      <c r="A5" s="205"/>
      <c r="B5" s="205"/>
      <c r="C5" s="205"/>
      <c r="D5" s="205"/>
      <c r="E5" s="85">
        <v>46144</v>
      </c>
      <c r="F5" s="85">
        <v>46152</v>
      </c>
      <c r="G5" s="203">
        <f>INT(($Y$3-F5)/7)</f>
        <v>16</v>
      </c>
      <c r="H5" s="203"/>
      <c r="I5" s="86">
        <v>45783</v>
      </c>
      <c r="J5" s="86">
        <v>45787</v>
      </c>
      <c r="K5" s="182">
        <f>INT(($Y$3-J5)/7)</f>
        <v>68</v>
      </c>
      <c r="L5" s="182"/>
      <c r="M5" s="86">
        <v>45828</v>
      </c>
      <c r="N5" s="86">
        <v>45833</v>
      </c>
      <c r="O5" s="182">
        <f>INT(($Y$3-N5)/7)</f>
        <v>61</v>
      </c>
      <c r="P5" s="182"/>
      <c r="Q5" s="86">
        <v>46125</v>
      </c>
      <c r="R5" s="86">
        <v>46129</v>
      </c>
      <c r="S5" s="182">
        <f>INT(($Y$3-R5)/7)</f>
        <v>19</v>
      </c>
      <c r="T5" s="182"/>
      <c r="U5" s="86">
        <v>46099</v>
      </c>
      <c r="V5" s="86">
        <v>46103</v>
      </c>
      <c r="W5" s="182">
        <f>INT(($Y$3-V5)/7)</f>
        <v>23</v>
      </c>
      <c r="X5" s="182"/>
      <c r="Y5" s="209" t="s">
        <v>176</v>
      </c>
    </row>
    <row r="6" spans="1:25" ht="75" x14ac:dyDescent="0.25">
      <c r="A6" s="205"/>
      <c r="B6" s="205"/>
      <c r="C6" s="205"/>
      <c r="D6" s="205"/>
      <c r="E6" s="121" t="s">
        <v>22</v>
      </c>
      <c r="F6" s="121" t="s">
        <v>23</v>
      </c>
      <c r="G6" s="121" t="s">
        <v>24</v>
      </c>
      <c r="H6" s="122" t="s">
        <v>15</v>
      </c>
      <c r="I6" s="121" t="s">
        <v>22</v>
      </c>
      <c r="J6" s="121" t="s">
        <v>23</v>
      </c>
      <c r="K6" s="121" t="s">
        <v>24</v>
      </c>
      <c r="L6" s="122" t="s">
        <v>15</v>
      </c>
      <c r="M6" s="121" t="s">
        <v>22</v>
      </c>
      <c r="N6" s="121" t="s">
        <v>23</v>
      </c>
      <c r="O6" s="121" t="s">
        <v>24</v>
      </c>
      <c r="P6" s="122" t="s">
        <v>15</v>
      </c>
      <c r="Q6" s="121" t="s">
        <v>22</v>
      </c>
      <c r="R6" s="121" t="s">
        <v>23</v>
      </c>
      <c r="S6" s="121" t="s">
        <v>24</v>
      </c>
      <c r="T6" s="122" t="s">
        <v>15</v>
      </c>
      <c r="U6" s="121" t="s">
        <v>22</v>
      </c>
      <c r="V6" s="121" t="s">
        <v>23</v>
      </c>
      <c r="W6" s="121" t="s">
        <v>24</v>
      </c>
      <c r="X6" s="122" t="s">
        <v>15</v>
      </c>
      <c r="Y6" s="210"/>
    </row>
    <row r="7" spans="1:25" s="23" customFormat="1" ht="18.75" x14ac:dyDescent="0.25">
      <c r="A7" s="145">
        <v>1</v>
      </c>
      <c r="B7" s="106" t="s">
        <v>386</v>
      </c>
      <c r="C7" s="147" t="s">
        <v>387</v>
      </c>
      <c r="D7" s="135" t="s">
        <v>9</v>
      </c>
      <c r="E7" s="104">
        <v>1</v>
      </c>
      <c r="F7" s="89">
        <v>2</v>
      </c>
      <c r="G7" s="149">
        <f>IF(G$5&lt;=26,1,IF(G$5&lt;=52,0.5,IF(G$5&lt;=78,0.25,0)))</f>
        <v>1</v>
      </c>
      <c r="H7" s="95">
        <f>IF(F7=0,0,(101-F7)*G7)</f>
        <v>99</v>
      </c>
      <c r="I7" s="89">
        <v>3</v>
      </c>
      <c r="J7" s="148" t="s">
        <v>129</v>
      </c>
      <c r="K7" s="149">
        <f>IF(K$5&lt;=26,1,IF(K$5&lt;=52,0.5,IF(K$5&lt;=78,0.25,0)))</f>
        <v>0.25</v>
      </c>
      <c r="L7" s="134">
        <v>0</v>
      </c>
      <c r="M7" s="104">
        <v>3</v>
      </c>
      <c r="N7" s="89">
        <v>1</v>
      </c>
      <c r="O7" s="149">
        <f>IF(O$5&lt;=26,1,IF(O$5&lt;=52,0.5,IF(O$5&lt;=78,0.25,0)))</f>
        <v>0.25</v>
      </c>
      <c r="P7" s="134">
        <f>(101-N7)*O7</f>
        <v>25</v>
      </c>
      <c r="Q7" s="104">
        <v>3</v>
      </c>
      <c r="R7" s="89">
        <v>0</v>
      </c>
      <c r="S7" s="149">
        <f>IF(S$5&lt;=26,1,IF(S$5&lt;=52,0.5,IF(S$5&lt;=78,0.25,0)))</f>
        <v>1</v>
      </c>
      <c r="T7" s="95">
        <f>IF(R7=0,0,(101-R7)*S7)</f>
        <v>0</v>
      </c>
      <c r="U7" s="104">
        <v>1</v>
      </c>
      <c r="V7" s="89">
        <v>0</v>
      </c>
      <c r="W7" s="149">
        <f>IF(W$5&lt;=26,1,IF(W$5&lt;=52,0.5,IF(W$5&lt;=78,0.25,0)))</f>
        <v>1</v>
      </c>
      <c r="X7" s="95">
        <f>IF(V7=0,0,(101-V7)*W7)</f>
        <v>0</v>
      </c>
      <c r="Y7" s="137">
        <f>LARGE(CHOOSE({1,2,3},P7,T7,X7),1)+LARGE(CHOOSE({1,2,3},P7,T7,X7),2)+H7</f>
        <v>124</v>
      </c>
    </row>
    <row r="8" spans="1:25" s="23" customFormat="1" ht="18.75" x14ac:dyDescent="0.25">
      <c r="A8" s="145">
        <v>2</v>
      </c>
      <c r="B8" s="106" t="s">
        <v>273</v>
      </c>
      <c r="C8" s="147" t="s">
        <v>439</v>
      </c>
      <c r="D8" s="135" t="s">
        <v>8</v>
      </c>
      <c r="E8" s="104">
        <v>1</v>
      </c>
      <c r="F8" s="104">
        <v>1</v>
      </c>
      <c r="G8" s="149">
        <f>IF(G$5&lt;=26,1,IF(G$5&lt;=52,0.5,IF(G$5&lt;=78,0.25,0)))</f>
        <v>1</v>
      </c>
      <c r="H8" s="95">
        <f>IF(F8=0,0,(101-F8)*G8)</f>
        <v>100</v>
      </c>
      <c r="I8" s="104">
        <v>3</v>
      </c>
      <c r="J8" s="148" t="s">
        <v>129</v>
      </c>
      <c r="K8" s="149">
        <f>IF(K$5&lt;=26,1,IF(K$5&lt;=52,0.5,IF(K$5&lt;=78,0.25,0)))</f>
        <v>0.25</v>
      </c>
      <c r="L8" s="134">
        <v>0</v>
      </c>
      <c r="M8" s="104">
        <v>3</v>
      </c>
      <c r="N8" s="104" t="s">
        <v>129</v>
      </c>
      <c r="O8" s="149">
        <f>IF(O$5&lt;=26,1,IF(O$5&lt;=52,0.5,IF(O$5&lt;=78,0.25,0)))</f>
        <v>0.25</v>
      </c>
      <c r="P8" s="134">
        <v>0</v>
      </c>
      <c r="Q8" s="104">
        <v>3</v>
      </c>
      <c r="R8" s="104">
        <v>0</v>
      </c>
      <c r="S8" s="149">
        <f>IF(S$5&lt;=26,1,IF(S$5&lt;=52,0.5,IF(S$5&lt;=78,0.25,0)))</f>
        <v>1</v>
      </c>
      <c r="T8" s="95">
        <f>IF(R8=0,0,(101-R8)*S8)</f>
        <v>0</v>
      </c>
      <c r="U8" s="104">
        <v>1</v>
      </c>
      <c r="V8" s="104">
        <v>0</v>
      </c>
      <c r="W8" s="149">
        <f>IF(W$5&lt;=26,1,IF(W$5&lt;=52,0.5,IF(W$5&lt;=78,0.25,0)))</f>
        <v>1</v>
      </c>
      <c r="X8" s="95">
        <f>IF(V8=0,0,(101-V8)*W8)</f>
        <v>0</v>
      </c>
      <c r="Y8" s="137">
        <f>LARGE(CHOOSE({1,2,3},P8,T8,X8),1)+LARGE(CHOOSE({1,2,3},P8,T8,X8),2)+H8</f>
        <v>100</v>
      </c>
    </row>
    <row r="9" spans="1:25" s="23" customFormat="1" ht="18.75" x14ac:dyDescent="0.25">
      <c r="A9" s="145">
        <v>3</v>
      </c>
      <c r="B9" s="106" t="s">
        <v>440</v>
      </c>
      <c r="C9" s="147" t="s">
        <v>387</v>
      </c>
      <c r="D9" s="135" t="s">
        <v>53</v>
      </c>
      <c r="E9" s="104">
        <v>1</v>
      </c>
      <c r="F9" s="104">
        <v>3</v>
      </c>
      <c r="G9" s="149">
        <f>IF(G$5&lt;=26,1,IF(G$5&lt;=52,0.5,IF(G$5&lt;=78,0.25,0)))</f>
        <v>1</v>
      </c>
      <c r="H9" s="95">
        <f>IF(F9=0,0,(101-F9)*G9)</f>
        <v>98</v>
      </c>
      <c r="I9" s="104">
        <v>3</v>
      </c>
      <c r="J9" s="148" t="s">
        <v>129</v>
      </c>
      <c r="K9" s="149">
        <f>IF(K$5&lt;=26,1,IF(K$5&lt;=52,0.5,IF(K$5&lt;=78,0.25,0)))</f>
        <v>0.25</v>
      </c>
      <c r="L9" s="134">
        <v>0</v>
      </c>
      <c r="M9" s="104">
        <v>3</v>
      </c>
      <c r="N9" s="104" t="s">
        <v>129</v>
      </c>
      <c r="O9" s="149">
        <f>IF(O$5&lt;=26,1,IF(O$5&lt;=52,0.5,IF(O$5&lt;=78,0.25,0)))</f>
        <v>0.25</v>
      </c>
      <c r="P9" s="134">
        <v>0</v>
      </c>
      <c r="Q9" s="104">
        <v>3</v>
      </c>
      <c r="R9" s="104">
        <v>0</v>
      </c>
      <c r="S9" s="149">
        <f>IF(S$5&lt;=26,1,IF(S$5&lt;=52,0.5,IF(S$5&lt;=78,0.25,0)))</f>
        <v>1</v>
      </c>
      <c r="T9" s="95">
        <f>IF(R9=0,0,(101-R9)*S9)</f>
        <v>0</v>
      </c>
      <c r="U9" s="104">
        <v>1</v>
      </c>
      <c r="V9" s="104">
        <v>0</v>
      </c>
      <c r="W9" s="149">
        <f>IF(W$5&lt;=26,1,IF(W$5&lt;=52,0.5,IF(W$5&lt;=78,0.25,0)))</f>
        <v>1</v>
      </c>
      <c r="X9" s="95">
        <f>IF(V9=0,0,(101-V9)*W9)</f>
        <v>0</v>
      </c>
      <c r="Y9" s="137">
        <f>LARGE(CHOOSE({1,2,3},P9,T9,X9),1)+LARGE(CHOOSE({1,2,3},P9,T9,X9),2)+H9</f>
        <v>98</v>
      </c>
    </row>
    <row r="10" spans="1:25" s="23" customFormat="1" ht="18.75" x14ac:dyDescent="0.25">
      <c r="A10" s="145">
        <v>4</v>
      </c>
      <c r="B10" s="106" t="s">
        <v>406</v>
      </c>
      <c r="C10" s="147" t="s">
        <v>407</v>
      </c>
      <c r="D10" s="135" t="s">
        <v>9</v>
      </c>
      <c r="E10" s="104">
        <v>1</v>
      </c>
      <c r="F10" s="104">
        <v>0</v>
      </c>
      <c r="G10" s="149">
        <f>IF(G$5&lt;=26,1,IF(G$5&lt;=52,0.5,IF(G$5&lt;=78,0.25,0)))</f>
        <v>1</v>
      </c>
      <c r="H10" s="95">
        <f>IF(F10=0,0,(101-F10)*G10)</f>
        <v>0</v>
      </c>
      <c r="I10" s="104">
        <v>3</v>
      </c>
      <c r="J10" s="148" t="s">
        <v>129</v>
      </c>
      <c r="K10" s="149">
        <f>IF(K$5&lt;=26,1,IF(K$5&lt;=52,0.5,IF(K$5&lt;=78,0.25,0)))</f>
        <v>0.25</v>
      </c>
      <c r="L10" s="134">
        <v>0</v>
      </c>
      <c r="M10" s="104">
        <v>3</v>
      </c>
      <c r="N10" s="104">
        <v>3</v>
      </c>
      <c r="O10" s="149">
        <f>IF(O$5&lt;=26,1,IF(O$5&lt;=52,0.5,IF(O$5&lt;=78,0.25,0)))</f>
        <v>0.25</v>
      </c>
      <c r="P10" s="134">
        <f>(101-N10)*O10</f>
        <v>24.5</v>
      </c>
      <c r="Q10" s="104">
        <v>3</v>
      </c>
      <c r="R10" s="104">
        <v>0</v>
      </c>
      <c r="S10" s="149">
        <f>IF(S$5&lt;=26,1,IF(S$5&lt;=52,0.5,IF(S$5&lt;=78,0.25,0)))</f>
        <v>1</v>
      </c>
      <c r="T10" s="95">
        <f>IF(R10=0,0,(101-R10)*S10)</f>
        <v>0</v>
      </c>
      <c r="U10" s="104">
        <v>1</v>
      </c>
      <c r="V10" s="104">
        <v>0</v>
      </c>
      <c r="W10" s="149">
        <f>IF(W$5&lt;=26,1,IF(W$5&lt;=52,0.5,IF(W$5&lt;=78,0.25,0)))</f>
        <v>1</v>
      </c>
      <c r="X10" s="95">
        <f>IF(V10=0,0,(101-V10)*W10)</f>
        <v>0</v>
      </c>
      <c r="Y10" s="137">
        <f>LARGE(CHOOSE({1,2,3},P10,T10,X10),1)+LARGE(CHOOSE({1,2,3},P10,T10,X10),2)+H10</f>
        <v>24.5</v>
      </c>
    </row>
  </sheetData>
  <autoFilter ref="A6:Y6">
    <sortState ref="A10:Y11">
      <sortCondition descending="1" ref="Y6"/>
    </sortState>
  </autoFilter>
  <mergeCells count="27">
    <mergeCell ref="A1:Y1"/>
    <mergeCell ref="A2:A6"/>
    <mergeCell ref="B2:B6"/>
    <mergeCell ref="C2:C6"/>
    <mergeCell ref="D2:D6"/>
    <mergeCell ref="E2:H2"/>
    <mergeCell ref="I2:L2"/>
    <mergeCell ref="M2:P2"/>
    <mergeCell ref="Q2:T2"/>
    <mergeCell ref="U2:X2"/>
    <mergeCell ref="E3:H3"/>
    <mergeCell ref="I3:L3"/>
    <mergeCell ref="M3:P3"/>
    <mergeCell ref="Q3:T3"/>
    <mergeCell ref="U3:X3"/>
    <mergeCell ref="Y5:Y6"/>
    <mergeCell ref="W4:X4"/>
    <mergeCell ref="G5:H5"/>
    <mergeCell ref="K5:L5"/>
    <mergeCell ref="O5:P5"/>
    <mergeCell ref="S5:T5"/>
    <mergeCell ref="W5:X5"/>
    <mergeCell ref="Y3:Y4"/>
    <mergeCell ref="G4:H4"/>
    <mergeCell ref="K4:L4"/>
    <mergeCell ref="O4:P4"/>
    <mergeCell ref="S4:T4"/>
  </mergeCells>
  <pageMargins left="0.70866141732283472" right="0.70866141732283472" top="0.74803149606299213" bottom="0.74803149606299213" header="0.31496062992125984" footer="0.31496062992125984"/>
  <pageSetup paperSize="9" scale="5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Y10"/>
  <sheetViews>
    <sheetView view="pageBreakPreview" zoomScale="85" zoomScaleNormal="100" zoomScaleSheetLayoutView="85" workbookViewId="0">
      <pane xSplit="8" ySplit="1" topLeftCell="I2" activePane="bottomRight" state="frozen"/>
      <selection pane="topRight" activeCell="I1" sqref="I1"/>
      <selection pane="bottomLeft" activeCell="A2" sqref="A2"/>
      <selection pane="bottomRight" activeCell="L17" sqref="L17"/>
    </sheetView>
  </sheetViews>
  <sheetFormatPr defaultRowHeight="15" x14ac:dyDescent="0.25"/>
  <cols>
    <col min="1" max="1" width="6.140625" style="37" customWidth="1"/>
    <col min="2" max="2" width="32" style="37" bestFit="1" customWidth="1"/>
    <col min="3" max="3" width="14.28515625" style="37" bestFit="1" customWidth="1"/>
    <col min="4" max="4" width="16.140625" style="37" customWidth="1"/>
    <col min="5" max="25" width="14.140625" style="37" customWidth="1"/>
    <col min="26" max="16384" width="9.140625" style="37"/>
  </cols>
  <sheetData>
    <row r="1" spans="1:25" ht="53.25" customHeight="1" x14ac:dyDescent="0.25">
      <c r="A1" s="204" t="s">
        <v>441</v>
      </c>
      <c r="B1" s="204"/>
      <c r="C1" s="204"/>
      <c r="D1" s="204"/>
      <c r="E1" s="204"/>
      <c r="F1" s="204"/>
      <c r="G1" s="204"/>
      <c r="H1" s="204"/>
      <c r="I1" s="204"/>
      <c r="J1" s="204"/>
      <c r="K1" s="204"/>
      <c r="L1" s="204"/>
      <c r="M1" s="204"/>
      <c r="N1" s="204"/>
      <c r="O1" s="204"/>
      <c r="P1" s="204"/>
      <c r="Q1" s="204"/>
      <c r="R1" s="204"/>
      <c r="S1" s="204"/>
      <c r="T1" s="204"/>
      <c r="U1" s="204"/>
      <c r="V1" s="204"/>
      <c r="W1" s="204"/>
      <c r="X1" s="204"/>
      <c r="Y1" s="204"/>
    </row>
    <row r="2" spans="1:25" ht="36" customHeight="1" x14ac:dyDescent="0.25">
      <c r="A2" s="205" t="s">
        <v>153</v>
      </c>
      <c r="B2" s="205" t="s">
        <v>154</v>
      </c>
      <c r="C2" s="205" t="s">
        <v>2</v>
      </c>
      <c r="D2" s="205" t="s">
        <v>13</v>
      </c>
      <c r="E2" s="206" t="s">
        <v>411</v>
      </c>
      <c r="F2" s="206"/>
      <c r="G2" s="206"/>
      <c r="H2" s="206"/>
      <c r="I2" s="194" t="s">
        <v>351</v>
      </c>
      <c r="J2" s="194"/>
      <c r="K2" s="194"/>
      <c r="L2" s="194"/>
      <c r="M2" s="194" t="s">
        <v>397</v>
      </c>
      <c r="N2" s="194"/>
      <c r="O2" s="194"/>
      <c r="P2" s="194"/>
      <c r="Q2" s="194" t="s">
        <v>358</v>
      </c>
      <c r="R2" s="194"/>
      <c r="S2" s="194"/>
      <c r="T2" s="194"/>
      <c r="U2" s="182" t="s">
        <v>357</v>
      </c>
      <c r="V2" s="182"/>
      <c r="W2" s="182"/>
      <c r="X2" s="182"/>
      <c r="Y2" s="140" t="s">
        <v>373</v>
      </c>
    </row>
    <row r="3" spans="1:25" ht="18.75" x14ac:dyDescent="0.25">
      <c r="A3" s="205"/>
      <c r="B3" s="205"/>
      <c r="C3" s="205"/>
      <c r="D3" s="205"/>
      <c r="E3" s="203" t="s">
        <v>171</v>
      </c>
      <c r="F3" s="203"/>
      <c r="G3" s="203"/>
      <c r="H3" s="203"/>
      <c r="I3" s="182" t="s">
        <v>171</v>
      </c>
      <c r="J3" s="182"/>
      <c r="K3" s="182"/>
      <c r="L3" s="182"/>
      <c r="M3" s="182" t="s">
        <v>171</v>
      </c>
      <c r="N3" s="182"/>
      <c r="O3" s="182"/>
      <c r="P3" s="182"/>
      <c r="Q3" s="182" t="s">
        <v>171</v>
      </c>
      <c r="R3" s="182"/>
      <c r="S3" s="182"/>
      <c r="T3" s="182"/>
      <c r="U3" s="182" t="s">
        <v>171</v>
      </c>
      <c r="V3" s="182"/>
      <c r="W3" s="182"/>
      <c r="X3" s="182"/>
      <c r="Y3" s="211">
        <v>46266</v>
      </c>
    </row>
    <row r="4" spans="1:25" ht="18.75" customHeight="1" x14ac:dyDescent="0.25">
      <c r="A4" s="205"/>
      <c r="B4" s="205"/>
      <c r="C4" s="205"/>
      <c r="D4" s="205"/>
      <c r="E4" s="159" t="s">
        <v>172</v>
      </c>
      <c r="F4" s="159" t="s">
        <v>173</v>
      </c>
      <c r="G4" s="203" t="s">
        <v>174</v>
      </c>
      <c r="H4" s="203"/>
      <c r="I4" s="157" t="s">
        <v>172</v>
      </c>
      <c r="J4" s="157" t="s">
        <v>173</v>
      </c>
      <c r="K4" s="182" t="s">
        <v>174</v>
      </c>
      <c r="L4" s="182"/>
      <c r="M4" s="157" t="s">
        <v>172</v>
      </c>
      <c r="N4" s="157" t="s">
        <v>173</v>
      </c>
      <c r="O4" s="182" t="s">
        <v>174</v>
      </c>
      <c r="P4" s="182"/>
      <c r="Q4" s="157" t="s">
        <v>172</v>
      </c>
      <c r="R4" s="157" t="s">
        <v>173</v>
      </c>
      <c r="S4" s="182" t="s">
        <v>174</v>
      </c>
      <c r="T4" s="182"/>
      <c r="U4" s="157" t="s">
        <v>172</v>
      </c>
      <c r="V4" s="157" t="s">
        <v>173</v>
      </c>
      <c r="W4" s="182" t="s">
        <v>174</v>
      </c>
      <c r="X4" s="182"/>
      <c r="Y4" s="212"/>
    </row>
    <row r="5" spans="1:25" ht="18.75" x14ac:dyDescent="0.25">
      <c r="A5" s="205"/>
      <c r="B5" s="205"/>
      <c r="C5" s="205"/>
      <c r="D5" s="205"/>
      <c r="E5" s="85">
        <v>46144</v>
      </c>
      <c r="F5" s="85">
        <v>46152</v>
      </c>
      <c r="G5" s="203">
        <f>INT(($Y$3-F5)/7)</f>
        <v>16</v>
      </c>
      <c r="H5" s="203"/>
      <c r="I5" s="86">
        <v>45783</v>
      </c>
      <c r="J5" s="86">
        <v>45787</v>
      </c>
      <c r="K5" s="182">
        <f>INT(($Y$3-J5)/7)</f>
        <v>68</v>
      </c>
      <c r="L5" s="182"/>
      <c r="M5" s="86">
        <v>45828</v>
      </c>
      <c r="N5" s="86">
        <v>45833</v>
      </c>
      <c r="O5" s="182">
        <f>INT(($Y$3-N5)/7)</f>
        <v>61</v>
      </c>
      <c r="P5" s="182"/>
      <c r="Q5" s="86">
        <v>46125</v>
      </c>
      <c r="R5" s="86">
        <v>46129</v>
      </c>
      <c r="S5" s="182">
        <f>INT(($Y$3-R5)/7)</f>
        <v>19</v>
      </c>
      <c r="T5" s="182"/>
      <c r="U5" s="86">
        <v>46099</v>
      </c>
      <c r="V5" s="86">
        <v>46103</v>
      </c>
      <c r="W5" s="182">
        <f>INT(($Y$3-V5)/7)</f>
        <v>23</v>
      </c>
      <c r="X5" s="182"/>
      <c r="Y5" s="209" t="s">
        <v>176</v>
      </c>
    </row>
    <row r="6" spans="1:25" ht="75" x14ac:dyDescent="0.25">
      <c r="A6" s="205"/>
      <c r="B6" s="205"/>
      <c r="C6" s="205"/>
      <c r="D6" s="205"/>
      <c r="E6" s="121" t="s">
        <v>22</v>
      </c>
      <c r="F6" s="121" t="s">
        <v>23</v>
      </c>
      <c r="G6" s="121" t="s">
        <v>24</v>
      </c>
      <c r="H6" s="122" t="s">
        <v>15</v>
      </c>
      <c r="I6" s="121" t="s">
        <v>22</v>
      </c>
      <c r="J6" s="121" t="s">
        <v>23</v>
      </c>
      <c r="K6" s="121" t="s">
        <v>24</v>
      </c>
      <c r="L6" s="122" t="s">
        <v>15</v>
      </c>
      <c r="M6" s="121" t="s">
        <v>22</v>
      </c>
      <c r="N6" s="121" t="s">
        <v>23</v>
      </c>
      <c r="O6" s="121" t="s">
        <v>24</v>
      </c>
      <c r="P6" s="122" t="s">
        <v>15</v>
      </c>
      <c r="Q6" s="121" t="s">
        <v>22</v>
      </c>
      <c r="R6" s="121" t="s">
        <v>23</v>
      </c>
      <c r="S6" s="121" t="s">
        <v>24</v>
      </c>
      <c r="T6" s="122" t="s">
        <v>15</v>
      </c>
      <c r="U6" s="121" t="s">
        <v>22</v>
      </c>
      <c r="V6" s="121" t="s">
        <v>23</v>
      </c>
      <c r="W6" s="121" t="s">
        <v>24</v>
      </c>
      <c r="X6" s="122" t="s">
        <v>15</v>
      </c>
      <c r="Y6" s="210"/>
    </row>
    <row r="7" spans="1:25" s="144" customFormat="1" ht="18.75" x14ac:dyDescent="0.25">
      <c r="A7" s="145">
        <v>1</v>
      </c>
      <c r="B7" s="110" t="s">
        <v>401</v>
      </c>
      <c r="C7" s="93" t="s">
        <v>402</v>
      </c>
      <c r="D7" s="125" t="s">
        <v>6</v>
      </c>
      <c r="E7" s="126">
        <v>3</v>
      </c>
      <c r="F7" s="126">
        <v>1</v>
      </c>
      <c r="G7" s="143">
        <f>IF(G$5&lt;=26,1,IF(G$5&lt;=52,0.5,IF(G$5&lt;=78,0.25,0)))</f>
        <v>1</v>
      </c>
      <c r="H7" s="95">
        <f>IF(F7=0,0,(101-F7)*G7)</f>
        <v>100</v>
      </c>
      <c r="I7" s="126">
        <v>3</v>
      </c>
      <c r="J7" s="130" t="s">
        <v>129</v>
      </c>
      <c r="K7" s="143">
        <f>IF(K$5&lt;=26,1,IF(K$5&lt;=52,0.5,IF(K$5&lt;=78,0.25,0)))</f>
        <v>0.25</v>
      </c>
      <c r="L7" s="127">
        <v>0</v>
      </c>
      <c r="M7" s="126">
        <v>3</v>
      </c>
      <c r="N7" s="126" t="s">
        <v>129</v>
      </c>
      <c r="O7" s="143">
        <f>IF(O$5&lt;=26,1,IF(O$5&lt;=52,0.5,IF(O$5&lt;=78,0.25,0)))</f>
        <v>0.25</v>
      </c>
      <c r="P7" s="127">
        <v>0</v>
      </c>
      <c r="Q7" s="126">
        <v>3</v>
      </c>
      <c r="R7" s="126">
        <v>0</v>
      </c>
      <c r="S7" s="143">
        <f>IF(S$5&lt;=26,1,IF(S$5&lt;=52,0.5,IF(S$5&lt;=78,0.25,0)))</f>
        <v>1</v>
      </c>
      <c r="T7" s="95">
        <f>IF(R7=0,0,(101-R7)*S7)</f>
        <v>0</v>
      </c>
      <c r="U7" s="126">
        <v>1</v>
      </c>
      <c r="V7" s="126">
        <v>1</v>
      </c>
      <c r="W7" s="143">
        <f>IF(W$5&lt;=26,1,IF(W$5&lt;=52,0.5,IF(W$5&lt;=78,0.25,0)))</f>
        <v>1</v>
      </c>
      <c r="X7" s="95">
        <f>IF(V7=0,0,(101-V7)*W7)</f>
        <v>100</v>
      </c>
      <c r="Y7" s="99">
        <f>LARGE(CHOOSE({1,2,3},P7,T7,X7),1)+LARGE(CHOOSE({1,2,3},P7,T7,X7),2)+H7</f>
        <v>200</v>
      </c>
    </row>
    <row r="8" spans="1:25" s="146" customFormat="1" ht="18.75" x14ac:dyDescent="0.25">
      <c r="A8" s="89">
        <v>2</v>
      </c>
      <c r="B8" s="110" t="s">
        <v>298</v>
      </c>
      <c r="C8" s="93" t="s">
        <v>299</v>
      </c>
      <c r="D8" s="125" t="s">
        <v>53</v>
      </c>
      <c r="E8" s="126">
        <v>3</v>
      </c>
      <c r="F8" s="126">
        <v>2</v>
      </c>
      <c r="G8" s="143">
        <f>IF(G$5&lt;=26,1,IF(G$5&lt;=52,0.5,IF(G$5&lt;=78,0.25,0)))</f>
        <v>1</v>
      </c>
      <c r="H8" s="95">
        <f>IF(F8=0,0,(101-F8)*G8)</f>
        <v>99</v>
      </c>
      <c r="I8" s="126">
        <v>3</v>
      </c>
      <c r="J8" s="130" t="s">
        <v>129</v>
      </c>
      <c r="K8" s="143">
        <f>IF(K$5&lt;=26,1,IF(K$5&lt;=52,0.5,IF(K$5&lt;=78,0.25,0)))</f>
        <v>0.25</v>
      </c>
      <c r="L8" s="127">
        <v>0</v>
      </c>
      <c r="M8" s="126">
        <v>3</v>
      </c>
      <c r="N8" s="126" t="s">
        <v>129</v>
      </c>
      <c r="O8" s="143">
        <f>IF(O$5&lt;=26,1,IF(O$5&lt;=52,0.5,IF(O$5&lt;=78,0.25,0)))</f>
        <v>0.25</v>
      </c>
      <c r="P8" s="127">
        <v>0</v>
      </c>
      <c r="Q8" s="126">
        <v>3</v>
      </c>
      <c r="R8" s="126">
        <v>1</v>
      </c>
      <c r="S8" s="143">
        <f>IF(S$5&lt;=26,1,IF(S$5&lt;=52,0.5,IF(S$5&lt;=78,0.25,0)))</f>
        <v>1</v>
      </c>
      <c r="T8" s="95">
        <f>IF(R8=0,0,(101-R8)*S8)</f>
        <v>100</v>
      </c>
      <c r="U8" s="126">
        <v>1</v>
      </c>
      <c r="V8" s="126">
        <v>0</v>
      </c>
      <c r="W8" s="143">
        <f>IF(W$5&lt;=26,1,IF(W$5&lt;=52,0.5,IF(W$5&lt;=78,0.25,0)))</f>
        <v>1</v>
      </c>
      <c r="X8" s="95">
        <f>IF(V8=0,0,(101-V8)*W8)</f>
        <v>0</v>
      </c>
      <c r="Y8" s="99">
        <f>LARGE(CHOOSE({1,2,3},P8,T8,X8),1)+LARGE(CHOOSE({1,2,3},P8,T8,X8),2)+H8</f>
        <v>199</v>
      </c>
    </row>
    <row r="9" spans="1:25" s="23" customFormat="1" ht="18.75" x14ac:dyDescent="0.25">
      <c r="A9" s="89">
        <v>3</v>
      </c>
      <c r="B9" s="106" t="s">
        <v>404</v>
      </c>
      <c r="C9" s="147" t="s">
        <v>405</v>
      </c>
      <c r="D9" s="150" t="s">
        <v>9</v>
      </c>
      <c r="E9" s="104">
        <v>3</v>
      </c>
      <c r="F9" s="148">
        <v>3</v>
      </c>
      <c r="G9" s="149">
        <f>IF(G$5&lt;=26,1,IF(G$5&lt;=52,0.5,IF(G$5&lt;=78,0.25,0)))</f>
        <v>1</v>
      </c>
      <c r="H9" s="95">
        <f>IF(F9=0,0,(101-F9)*G9)</f>
        <v>98</v>
      </c>
      <c r="I9" s="104">
        <v>3</v>
      </c>
      <c r="J9" s="148" t="s">
        <v>129</v>
      </c>
      <c r="K9" s="149">
        <f>IF(K$5&lt;=26,1,IF(K$5&lt;=52,0.5,IF(K$5&lt;=78,0.25,0)))</f>
        <v>0.25</v>
      </c>
      <c r="L9" s="134">
        <v>0</v>
      </c>
      <c r="M9" s="104">
        <v>3</v>
      </c>
      <c r="N9" s="148">
        <v>2</v>
      </c>
      <c r="O9" s="149">
        <f>IF(O$5&lt;=26,1,IF(O$5&lt;=52,0.5,IF(O$5&lt;=78,0.25,0)))</f>
        <v>0.25</v>
      </c>
      <c r="P9" s="134">
        <f>(101-N9)*O9</f>
        <v>24.75</v>
      </c>
      <c r="Q9" s="104">
        <v>3</v>
      </c>
      <c r="R9" s="148">
        <v>0</v>
      </c>
      <c r="S9" s="149">
        <f>IF(S$5&lt;=26,1,IF(S$5&lt;=52,0.5,IF(S$5&lt;=78,0.25,0)))</f>
        <v>1</v>
      </c>
      <c r="T9" s="95">
        <f>IF(R9=0,0,(101-R9)*S9)</f>
        <v>0</v>
      </c>
      <c r="U9" s="104">
        <v>1</v>
      </c>
      <c r="V9" s="148">
        <v>0</v>
      </c>
      <c r="W9" s="149">
        <f>IF(W$5&lt;=26,1,IF(W$5&lt;=52,0.5,IF(W$5&lt;=78,0.25,0)))</f>
        <v>1</v>
      </c>
      <c r="X9" s="95">
        <f>IF(V9=0,0,(101-V9)*W9)</f>
        <v>0</v>
      </c>
      <c r="Y9" s="99">
        <f>LARGE(CHOOSE({1,2,3},P9,T9,X9),1)+LARGE(CHOOSE({1,2,3},P9,T9,X9),2)+H9</f>
        <v>122.75</v>
      </c>
    </row>
    <row r="10" spans="1:25" s="23" customFormat="1" x14ac:dyDescent="0.25"/>
  </sheetData>
  <autoFilter ref="A6:Y6">
    <sortState ref="A9:AC11">
      <sortCondition descending="1" ref="Y6"/>
    </sortState>
  </autoFilter>
  <mergeCells count="27">
    <mergeCell ref="A1:Y1"/>
    <mergeCell ref="A2:A6"/>
    <mergeCell ref="B2:B6"/>
    <mergeCell ref="C2:C6"/>
    <mergeCell ref="D2:D6"/>
    <mergeCell ref="E2:H2"/>
    <mergeCell ref="I2:L2"/>
    <mergeCell ref="M2:P2"/>
    <mergeCell ref="Q2:T2"/>
    <mergeCell ref="U2:X2"/>
    <mergeCell ref="E3:H3"/>
    <mergeCell ref="I3:L3"/>
    <mergeCell ref="M3:P3"/>
    <mergeCell ref="Q3:T3"/>
    <mergeCell ref="U3:X3"/>
    <mergeCell ref="Y5:Y6"/>
    <mergeCell ref="W4:X4"/>
    <mergeCell ref="G5:H5"/>
    <mergeCell ref="K5:L5"/>
    <mergeCell ref="O5:P5"/>
    <mergeCell ref="S5:T5"/>
    <mergeCell ref="W5:X5"/>
    <mergeCell ref="Y3:Y4"/>
    <mergeCell ref="G4:H4"/>
    <mergeCell ref="K4:L4"/>
    <mergeCell ref="O4:P4"/>
    <mergeCell ref="S4:T4"/>
  </mergeCells>
  <pageMargins left="0.70866141732283472" right="0.70866141732283472" top="0.74803149606299213" bottom="0.74803149606299213" header="0.31496062992125984" footer="0.31496062992125984"/>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ILCA4(BOYS)</vt:lpstr>
      <vt:lpstr>ILCA4(GIRLS)</vt:lpstr>
      <vt:lpstr>29ER B</vt:lpstr>
      <vt:lpstr>29ER G</vt:lpstr>
      <vt:lpstr>420 MIX</vt:lpstr>
      <vt:lpstr>IQFOIL (youth) G</vt:lpstr>
      <vt:lpstr>IQFOIL (youth) B</vt:lpstr>
      <vt:lpstr>OPTIMIST</vt:lpstr>
      <vt:lpstr>TECHNO PLUS YOUTH</vt:lpstr>
      <vt:lpstr>TECHNO 293 U17 B </vt:lpstr>
      <vt:lpstr>TECHNO 293 U17 G</vt:lpstr>
      <vt:lpstr>TECHNO 293 U15 B</vt:lpstr>
      <vt:lpstr>TECHNO 293 U15 G</vt:lpstr>
      <vt:lpstr>TECHNO 293 U13 B</vt:lpstr>
      <vt:lpstr>TECHNO 293 U13 G</vt:lpstr>
      <vt:lpstr>'29ER B'!Print_Area</vt:lpstr>
      <vt:lpstr>'29ER G'!Print_Area</vt:lpstr>
      <vt:lpstr>'420 MIX'!Print_Area</vt:lpstr>
      <vt:lpstr>'ILCA4(BOYS)'!Print_Area</vt:lpstr>
      <vt:lpstr>'ILCA4(GIRLS)'!Print_Area</vt:lpstr>
      <vt:lpstr>'IQFOIL (youth) B'!Print_Area</vt:lpstr>
      <vt:lpstr>'IQFOIL (youth) G'!Print_Area</vt:lpstr>
      <vt:lpstr>OPTIMIST!Print_Area</vt:lpstr>
      <vt:lpstr>'TECHNO 293 U13 B'!Print_Area</vt:lpstr>
      <vt:lpstr>'TECHNO 293 U13 G'!Print_Area</vt:lpstr>
      <vt:lpstr>'TECHNO 293 U15 B'!Print_Area</vt:lpstr>
      <vt:lpstr>'TECHNO 293 U15 G'!Print_Area</vt:lpstr>
      <vt:lpstr>'TECHNO 293 U17 B '!Print_Area</vt:lpstr>
      <vt:lpstr>'TECHNO 293 U17 G'!Print_Area</vt:lpstr>
      <vt:lpstr>'TECHNO PLUS YOUTH'!Print_Area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2026-09-03T10:20:16Z</dcterms:modified>
</cp:coreProperties>
</file>